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MO\"/>
    </mc:Choice>
  </mc:AlternateContent>
  <bookViews>
    <workbookView xWindow="0" yWindow="0" windowWidth="19176" windowHeight="6528" tabRatio="781" firstSheet="13" activeTab="25"/>
  </bookViews>
  <sheets>
    <sheet name="面面俱到" sheetId="22" r:id="rId1"/>
    <sheet name="備註" sheetId="21" r:id="rId2"/>
    <sheet name="台航" sheetId="27" r:id="rId3"/>
    <sheet name="台泥" sheetId="1" r:id="rId4"/>
    <sheet name="國碩" sheetId="31" r:id="rId5"/>
    <sheet name="仁寶" sheetId="2" r:id="rId6"/>
    <sheet name="旺宏" sheetId="3" r:id="rId7"/>
    <sheet name="0056" sheetId="4" r:id="rId8"/>
    <sheet name="鴻海" sheetId="20" r:id="rId9"/>
    <sheet name="兆赫" sheetId="10" r:id="rId10"/>
    <sheet name="東和鋼鐵" sheetId="17" r:id="rId11"/>
    <sheet name="松瑞藥" sheetId="32" r:id="rId12"/>
    <sheet name="群益證" sheetId="6" r:id="rId13"/>
    <sheet name="國票金" sheetId="7" r:id="rId14"/>
    <sheet name="達欣工" sheetId="13" r:id="rId15"/>
    <sheet name="聯強" sheetId="16" r:id="rId16"/>
    <sheet name="永豐餘" sheetId="12" r:id="rId17"/>
    <sheet name="至聖" sheetId="9" r:id="rId18"/>
    <sheet name="彩晶" sheetId="19" r:id="rId19"/>
    <sheet name="南僑" sheetId="18" r:id="rId20"/>
    <sheet name="表格" sheetId="11" r:id="rId21"/>
    <sheet name="殖利率" sheetId="15" r:id="rId22"/>
    <sheet name="指標" sheetId="26" r:id="rId23"/>
    <sheet name="889" sheetId="23" r:id="rId24"/>
    <sheet name="合資" sheetId="33" r:id="rId25"/>
    <sheet name="合資印" sheetId="35" r:id="rId26"/>
    <sheet name="金融殖" sheetId="25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5" l="1"/>
  <c r="D43" i="35"/>
  <c r="D37" i="35"/>
  <c r="D23" i="35"/>
  <c r="J68" i="35"/>
  <c r="I68" i="35"/>
  <c r="G66" i="35"/>
  <c r="D10" i="35"/>
  <c r="G18" i="35"/>
  <c r="G23" i="35" s="1"/>
  <c r="G28" i="35" s="1"/>
  <c r="G32" i="35" s="1"/>
  <c r="G37" i="35" s="1"/>
  <c r="G43" i="35" s="1"/>
  <c r="G48" i="35" s="1"/>
  <c r="G55" i="35" s="1"/>
  <c r="G60" i="35" s="1"/>
  <c r="G68" i="35" s="1"/>
  <c r="M11" i="35"/>
  <c r="M13" i="35" s="1"/>
  <c r="Q28" i="33" l="1"/>
  <c r="Q30" i="33" s="1"/>
  <c r="J11" i="33" l="1"/>
  <c r="L16" i="33"/>
  <c r="K17" i="33"/>
  <c r="J22" i="33"/>
  <c r="L22" i="33"/>
  <c r="L27" i="33" s="1"/>
  <c r="L32" i="33" s="1"/>
  <c r="L36" i="33" s="1"/>
  <c r="L40" i="33" s="1"/>
  <c r="L44" i="33" s="1"/>
  <c r="L49" i="33" s="1"/>
  <c r="J37" i="33"/>
  <c r="L56" i="33"/>
  <c r="K45" i="2" l="1"/>
  <c r="D60" i="31"/>
  <c r="D40" i="31" l="1"/>
  <c r="H40" i="31"/>
  <c r="G40" i="31"/>
  <c r="F40" i="31"/>
  <c r="C33" i="31"/>
  <c r="C40" i="31" s="1"/>
  <c r="J40" i="31" l="1"/>
  <c r="K40" i="31" s="1"/>
  <c r="B12" i="33"/>
  <c r="C13" i="33" l="1"/>
  <c r="B16" i="33"/>
  <c r="F15" i="23" l="1"/>
  <c r="J31" i="27" l="1"/>
  <c r="I31" i="27"/>
  <c r="J110" i="4" l="1"/>
  <c r="K73" i="27"/>
  <c r="J73" i="27"/>
  <c r="H73" i="27"/>
  <c r="G73" i="27"/>
  <c r="F73" i="27"/>
  <c r="D73" i="27"/>
  <c r="D38" i="27"/>
  <c r="C38" i="27"/>
  <c r="H38" i="27"/>
  <c r="G38" i="27"/>
  <c r="J38" i="27" s="1"/>
  <c r="K38" i="27" s="1"/>
  <c r="F38" i="27"/>
  <c r="C25" i="23" l="1"/>
  <c r="D42" i="4" l="1"/>
  <c r="J33" i="19"/>
  <c r="J40" i="20" l="1"/>
  <c r="D40" i="20"/>
  <c r="K40" i="20" s="1"/>
  <c r="K68" i="12" l="1"/>
  <c r="J68" i="12"/>
  <c r="I68" i="12"/>
  <c r="I32" i="20"/>
  <c r="I30" i="20"/>
  <c r="J32" i="20"/>
  <c r="J30" i="20"/>
  <c r="K30" i="19" l="1"/>
  <c r="K33" i="19"/>
  <c r="L33" i="19" s="1"/>
  <c r="I33" i="19"/>
  <c r="L30" i="19"/>
  <c r="J30" i="19"/>
  <c r="I30" i="19"/>
  <c r="L90" i="2"/>
  <c r="L89" i="2"/>
  <c r="K90" i="2"/>
  <c r="J90" i="2"/>
  <c r="I90" i="2"/>
  <c r="K89" i="2"/>
  <c r="K88" i="2"/>
  <c r="J89" i="2"/>
  <c r="I89" i="2"/>
  <c r="K35" i="19" l="1"/>
  <c r="I88" i="1"/>
  <c r="L84" i="3"/>
  <c r="K84" i="3"/>
  <c r="K83" i="3"/>
  <c r="I83" i="3"/>
  <c r="K82" i="3"/>
  <c r="I82" i="3"/>
  <c r="J83" i="3"/>
  <c r="J82" i="3"/>
  <c r="L67" i="17" l="1"/>
  <c r="I67" i="17"/>
  <c r="K67" i="17"/>
  <c r="D67" i="17"/>
  <c r="F67" i="17"/>
  <c r="J35" i="4"/>
  <c r="D44" i="3"/>
  <c r="C44" i="3"/>
  <c r="H44" i="3"/>
  <c r="I44" i="3" s="1"/>
  <c r="G44" i="3"/>
  <c r="F44" i="3"/>
  <c r="K92" i="2"/>
  <c r="L88" i="2"/>
  <c r="L39" i="2"/>
  <c r="I42" i="1"/>
  <c r="G47" i="1"/>
  <c r="C47" i="1"/>
  <c r="H47" i="1"/>
  <c r="L41" i="1"/>
  <c r="I39" i="1"/>
  <c r="I40" i="1"/>
  <c r="I41" i="1"/>
  <c r="L40" i="1"/>
  <c r="L39" i="1"/>
  <c r="J47" i="1"/>
  <c r="J42" i="1"/>
  <c r="K42" i="1" s="1"/>
  <c r="F47" i="1"/>
  <c r="J67" i="17"/>
  <c r="H67" i="17"/>
  <c r="G67" i="17"/>
  <c r="C67" i="17"/>
  <c r="K65" i="17"/>
  <c r="K64" i="17"/>
  <c r="J65" i="17"/>
  <c r="J64" i="17"/>
  <c r="J43" i="4" l="1"/>
  <c r="K43" i="4" s="1"/>
  <c r="J41" i="4" l="1"/>
  <c r="J40" i="4"/>
  <c r="J39" i="4"/>
  <c r="J38" i="4"/>
  <c r="J37" i="4"/>
  <c r="J36" i="4"/>
  <c r="J42" i="4" s="1"/>
  <c r="K42" i="4" s="1"/>
  <c r="I88" i="2"/>
  <c r="K41" i="1"/>
  <c r="J41" i="1"/>
  <c r="J88" i="2" l="1"/>
  <c r="J40" i="1"/>
  <c r="K40" i="1" s="1"/>
  <c r="J39" i="1" l="1"/>
  <c r="K39" i="1" s="1"/>
  <c r="K47" i="1" l="1"/>
  <c r="I39" i="2"/>
  <c r="K39" i="2"/>
  <c r="J39" i="2"/>
  <c r="J46" i="3" l="1"/>
  <c r="K46" i="3" s="1"/>
  <c r="L46" i="3" s="1"/>
  <c r="I46" i="3"/>
  <c r="J39" i="3"/>
  <c r="K39" i="3" s="1"/>
  <c r="J38" i="3"/>
  <c r="K38" i="3" s="1"/>
  <c r="J44" i="3" l="1"/>
  <c r="K44" i="3" s="1"/>
  <c r="L44" i="3" s="1"/>
  <c r="L42" i="1"/>
  <c r="I47" i="1"/>
  <c r="K47" i="3" l="1"/>
</calcChain>
</file>

<file path=xl/sharedStrings.xml><?xml version="1.0" encoding="utf-8"?>
<sst xmlns="http://schemas.openxmlformats.org/spreadsheetml/2006/main" count="5285" uniqueCount="1668">
  <si>
    <t>股名號</t>
    <phoneticPr fontId="3" type="noConversion"/>
  </si>
  <si>
    <t>日期</t>
    <phoneticPr fontId="3" type="noConversion"/>
  </si>
  <si>
    <t>收盤股價</t>
    <phoneticPr fontId="3" type="noConversion"/>
  </si>
  <si>
    <t>最高</t>
    <phoneticPr fontId="3" type="noConversion"/>
  </si>
  <si>
    <t xml:space="preserve">最低 </t>
    <phoneticPr fontId="3" type="noConversion"/>
  </si>
  <si>
    <t>本日量</t>
    <phoneticPr fontId="3" type="noConversion"/>
  </si>
  <si>
    <t>手續費0.1425*2+交易稅0.3% 合計約0.5%</t>
    <phoneticPr fontId="3" type="noConversion"/>
  </si>
  <si>
    <t>財報狗</t>
    <phoneticPr fontId="3" type="noConversion"/>
  </si>
  <si>
    <t>ETF只有交易稅 0.1%,管理費?%</t>
    <phoneticPr fontId="3" type="noConversion"/>
  </si>
  <si>
    <t>日期</t>
    <phoneticPr fontId="3" type="noConversion"/>
  </si>
  <si>
    <t>未來90天漲幅</t>
    <phoneticPr fontId="3" type="noConversion"/>
  </si>
  <si>
    <t>投資風險 !</t>
    <phoneticPr fontId="3" type="noConversion"/>
  </si>
  <si>
    <t>本益比(倍)</t>
    <phoneticPr fontId="3" type="noConversion"/>
  </si>
  <si>
    <t>殖利率%</t>
    <phoneticPr fontId="3" type="noConversion"/>
  </si>
  <si>
    <t>股價淨值比</t>
    <phoneticPr fontId="3" type="noConversion"/>
  </si>
  <si>
    <t>近四季EPS</t>
    <phoneticPr fontId="3" type="noConversion"/>
  </si>
  <si>
    <t>近四季ROE%</t>
    <phoneticPr fontId="3" type="noConversion"/>
  </si>
  <si>
    <t>10月營收YOY</t>
    <phoneticPr fontId="3" type="noConversion"/>
  </si>
  <si>
    <t>每股稅後盈餘</t>
    <phoneticPr fontId="3" type="noConversion"/>
  </si>
  <si>
    <t>日均價</t>
    <phoneticPr fontId="3" type="noConversion"/>
  </si>
  <si>
    <t>MA5</t>
    <phoneticPr fontId="3" type="noConversion"/>
  </si>
  <si>
    <t>MA20</t>
    <phoneticPr fontId="3" type="noConversion"/>
  </si>
  <si>
    <t>MA60</t>
    <phoneticPr fontId="3" type="noConversion"/>
  </si>
  <si>
    <t>本日高/低</t>
    <phoneticPr fontId="3" type="noConversion"/>
  </si>
  <si>
    <t>RSI(6)</t>
    <phoneticPr fontId="3" type="noConversion"/>
  </si>
  <si>
    <t>RSI(12)</t>
    <phoneticPr fontId="3" type="noConversion"/>
  </si>
  <si>
    <t>成交量</t>
    <phoneticPr fontId="3" type="noConversion"/>
  </si>
  <si>
    <t xml:space="preserve">RSI&gt;80 防行情終結~賣 ,&lt;20可買,RSI(6)(12)=50 黃金交叉 </t>
    <phoneticPr fontId="3" type="noConversion"/>
  </si>
  <si>
    <t xml:space="preserve"> </t>
    <phoneticPr fontId="3" type="noConversion"/>
  </si>
  <si>
    <t>日均量</t>
    <phoneticPr fontId="3" type="noConversion"/>
  </si>
  <si>
    <t>量5</t>
    <phoneticPr fontId="3" type="noConversion"/>
  </si>
  <si>
    <t>量20</t>
    <phoneticPr fontId="3" type="noConversion"/>
  </si>
  <si>
    <t>量60</t>
    <phoneticPr fontId="3" type="noConversion"/>
  </si>
  <si>
    <t>本日量</t>
    <phoneticPr fontId="3" type="noConversion"/>
  </si>
  <si>
    <t>乖(10)</t>
    <phoneticPr fontId="3" type="noConversion"/>
  </si>
  <si>
    <t>乖(20)</t>
    <phoneticPr fontId="3" type="noConversion"/>
  </si>
  <si>
    <t>乖(60)</t>
    <phoneticPr fontId="3" type="noConversion"/>
  </si>
  <si>
    <t>近期投資報酬率</t>
    <phoneticPr fontId="3" type="noConversion"/>
  </si>
  <si>
    <t>在弱勢市場中</t>
  </si>
  <si>
    <t>乖(N)= 5以上,為超買,考慮賣出 ;乖(N)= -5時,為超賣,考慮買入</t>
    <phoneticPr fontId="3" type="noConversion"/>
  </si>
  <si>
    <t>在強勢市場中</t>
  </si>
  <si>
    <t>乖(N)=10以上,為超買,考慮賣出 ;乖(N)= -10時,為超賣,考慮買入</t>
    <phoneticPr fontId="3" type="noConversion"/>
  </si>
  <si>
    <t xml:space="preserve"> </t>
    <phoneticPr fontId="3" type="noConversion"/>
  </si>
  <si>
    <t>趨勢指標</t>
    <phoneticPr fontId="3" type="noConversion"/>
  </si>
  <si>
    <t>OSC</t>
    <phoneticPr fontId="3" type="noConversion"/>
  </si>
  <si>
    <t>DIF</t>
    <phoneticPr fontId="3" type="noConversion"/>
  </si>
  <si>
    <t>MACD</t>
    <phoneticPr fontId="3" type="noConversion"/>
  </si>
  <si>
    <t xml:space="preserve">   DIF, MACD 0線之上 OSC呈紅柱,頭3天買,3天之後買追高了</t>
    <phoneticPr fontId="3" type="noConversion"/>
  </si>
  <si>
    <t>股價強弱</t>
    <phoneticPr fontId="3" type="noConversion"/>
  </si>
  <si>
    <t>RSV</t>
    <phoneticPr fontId="3" type="noConversion"/>
  </si>
  <si>
    <t>K9</t>
    <phoneticPr fontId="3" type="noConversion"/>
  </si>
  <si>
    <t>D9</t>
    <phoneticPr fontId="3" type="noConversion"/>
  </si>
  <si>
    <t>J</t>
    <phoneticPr fontId="3" type="noConversion"/>
  </si>
  <si>
    <r>
      <rPr>
        <sz val="12"/>
        <color rgb="FFD60093"/>
        <rFont val="Arial Unicode MS"/>
        <family val="2"/>
        <charset val="136"/>
      </rPr>
      <t>K,D&gt;80,K,D&lt;20 黃金交叉有效</t>
    </r>
    <r>
      <rPr>
        <b/>
        <sz val="12"/>
        <color rgb="FFD60093"/>
        <rFont val="Arial Unicode MS"/>
        <family val="2"/>
        <charset val="136"/>
      </rPr>
      <t xml:space="preserve"> ，J&lt;0 ~ &gt;100  J100以上五日佳  續漲</t>
    </r>
    <phoneticPr fontId="3" type="noConversion"/>
  </si>
  <si>
    <t xml:space="preserve">高檔鈍化 (K值&gt;80，3天以上)，表示非常的強勢 通常會再漲的機會就會變得非常高 </t>
    <phoneticPr fontId="3" type="noConversion"/>
  </si>
  <si>
    <t>低檔鈍化 (K值&lt;20，3天以上)，表示非常的弱勢 通常會再跌的機會就會變得非常高</t>
    <phoneticPr fontId="3" type="noConversion"/>
  </si>
  <si>
    <t>買價</t>
    <phoneticPr fontId="3" type="noConversion"/>
  </si>
  <si>
    <t>手續費</t>
    <phoneticPr fontId="3" type="noConversion"/>
  </si>
  <si>
    <t>買成本</t>
    <phoneticPr fontId="3" type="noConversion"/>
  </si>
  <si>
    <t>賣價</t>
    <phoneticPr fontId="3" type="noConversion"/>
  </si>
  <si>
    <t>手續費</t>
    <phoneticPr fontId="3" type="noConversion"/>
  </si>
  <si>
    <t>交易稅</t>
    <phoneticPr fontId="3" type="noConversion"/>
  </si>
  <si>
    <t>總費用</t>
    <phoneticPr fontId="3" type="noConversion"/>
  </si>
  <si>
    <t>賣淨利</t>
    <phoneticPr fontId="3" type="noConversion"/>
  </si>
  <si>
    <t>總淨利</t>
    <phoneticPr fontId="3" type="noConversion"/>
  </si>
  <si>
    <t>利率%</t>
    <phoneticPr fontId="3" type="noConversion"/>
  </si>
  <si>
    <t>時間</t>
    <phoneticPr fontId="3" type="noConversion"/>
  </si>
  <si>
    <t>備註</t>
    <phoneticPr fontId="3" type="noConversion"/>
  </si>
  <si>
    <t>殖利率%</t>
    <phoneticPr fontId="3" type="noConversion"/>
  </si>
  <si>
    <t>股價淨值比</t>
    <phoneticPr fontId="3" type="noConversion"/>
  </si>
  <si>
    <t>10月營收YOY</t>
    <phoneticPr fontId="3" type="noConversion"/>
  </si>
  <si>
    <t>量5</t>
    <phoneticPr fontId="3" type="noConversion"/>
  </si>
  <si>
    <t>量60</t>
    <phoneticPr fontId="3" type="noConversion"/>
  </si>
  <si>
    <t>乖(20)</t>
    <phoneticPr fontId="3" type="noConversion"/>
  </si>
  <si>
    <t>乖(60)</t>
    <phoneticPr fontId="3" type="noConversion"/>
  </si>
  <si>
    <t>OSC</t>
    <phoneticPr fontId="3" type="noConversion"/>
  </si>
  <si>
    <t>DIF</t>
    <phoneticPr fontId="3" type="noConversion"/>
  </si>
  <si>
    <t>股價強弱</t>
    <phoneticPr fontId="3" type="noConversion"/>
  </si>
  <si>
    <t>K9</t>
    <phoneticPr fontId="3" type="noConversion"/>
  </si>
  <si>
    <t>J</t>
    <phoneticPr fontId="3" type="noConversion"/>
  </si>
  <si>
    <r>
      <rPr>
        <sz val="12"/>
        <color rgb="FFD60093"/>
        <rFont val="Arial Unicode MS"/>
        <family val="2"/>
        <charset val="136"/>
      </rPr>
      <t>K,D&gt;80,K,D&lt;20 黃金交叉有效</t>
    </r>
    <r>
      <rPr>
        <b/>
        <sz val="12"/>
        <color rgb="FFD60093"/>
        <rFont val="Arial Unicode MS"/>
        <family val="2"/>
        <charset val="136"/>
      </rPr>
      <t xml:space="preserve"> ，J&lt;0 ~ &gt;100  J100以上五日佳  續漲</t>
    </r>
    <phoneticPr fontId="3" type="noConversion"/>
  </si>
  <si>
    <t>低檔鈍化 (K值&lt;20，3天以上)，表示非常的弱勢 通常會再跌的機會就會變得非常高</t>
    <phoneticPr fontId="3" type="noConversion"/>
  </si>
  <si>
    <t>買成本</t>
    <phoneticPr fontId="3" type="noConversion"/>
  </si>
  <si>
    <t>賣價</t>
    <phoneticPr fontId="3" type="noConversion"/>
  </si>
  <si>
    <t>賣淨利</t>
    <phoneticPr fontId="3" type="noConversion"/>
  </si>
  <si>
    <t>總淨利</t>
    <phoneticPr fontId="3" type="noConversion"/>
  </si>
  <si>
    <t>利率%</t>
    <phoneticPr fontId="3" type="noConversion"/>
  </si>
  <si>
    <t>股名號</t>
    <phoneticPr fontId="3" type="noConversion"/>
  </si>
  <si>
    <t>收盤股價</t>
    <phoneticPr fontId="3" type="noConversion"/>
  </si>
  <si>
    <t xml:space="preserve">最低 </t>
    <phoneticPr fontId="3" type="noConversion"/>
  </si>
  <si>
    <t>本日量</t>
    <phoneticPr fontId="3" type="noConversion"/>
  </si>
  <si>
    <t>手續費0.1425*2+交易稅0.3% 合計約0.5%</t>
    <phoneticPr fontId="3" type="noConversion"/>
  </si>
  <si>
    <t>財報狗</t>
    <phoneticPr fontId="3" type="noConversion"/>
  </si>
  <si>
    <t>日期</t>
    <phoneticPr fontId="3" type="noConversion"/>
  </si>
  <si>
    <t>未來90天漲幅</t>
    <phoneticPr fontId="3" type="noConversion"/>
  </si>
  <si>
    <t>投資風險 !</t>
    <phoneticPr fontId="3" type="noConversion"/>
  </si>
  <si>
    <t>本益比(倍)</t>
    <phoneticPr fontId="3" type="noConversion"/>
  </si>
  <si>
    <t>殖利率%</t>
    <phoneticPr fontId="3" type="noConversion"/>
  </si>
  <si>
    <t>股價淨值比</t>
    <phoneticPr fontId="3" type="noConversion"/>
  </si>
  <si>
    <t>近四季EPS</t>
    <phoneticPr fontId="3" type="noConversion"/>
  </si>
  <si>
    <t>近四季ROE%</t>
    <phoneticPr fontId="3" type="noConversion"/>
  </si>
  <si>
    <t>10月營收YOY</t>
    <phoneticPr fontId="3" type="noConversion"/>
  </si>
  <si>
    <t>每股稅後盈餘</t>
    <phoneticPr fontId="3" type="noConversion"/>
  </si>
  <si>
    <t>MA5</t>
    <phoneticPr fontId="3" type="noConversion"/>
  </si>
  <si>
    <t xml:space="preserve">RSI&gt;80 防行情終結~賣 ,&lt;20可買,RSI(6)(12)=50 黃金交叉 </t>
    <phoneticPr fontId="3" type="noConversion"/>
  </si>
  <si>
    <t>日均量</t>
    <phoneticPr fontId="3" type="noConversion"/>
  </si>
  <si>
    <t>量20</t>
    <phoneticPr fontId="3" type="noConversion"/>
  </si>
  <si>
    <t>乖(10)</t>
    <phoneticPr fontId="3" type="noConversion"/>
  </si>
  <si>
    <t>乖(20)</t>
    <phoneticPr fontId="3" type="noConversion"/>
  </si>
  <si>
    <t>近期投資報酬率</t>
    <phoneticPr fontId="3" type="noConversion"/>
  </si>
  <si>
    <t>乖(N)= 5以上,為超買,考慮賣出 ;乖(N)= -5時,為超賣,考慮買入</t>
    <phoneticPr fontId="3" type="noConversion"/>
  </si>
  <si>
    <t>乖(N)=10以上,為超買,考慮賣出 ;乖(N)= -10時,為超賣,考慮買入</t>
    <phoneticPr fontId="3" type="noConversion"/>
  </si>
  <si>
    <t xml:space="preserve"> </t>
    <phoneticPr fontId="3" type="noConversion"/>
  </si>
  <si>
    <t>OSC</t>
    <phoneticPr fontId="3" type="noConversion"/>
  </si>
  <si>
    <t>MACD</t>
    <phoneticPr fontId="3" type="noConversion"/>
  </si>
  <si>
    <t xml:space="preserve">   DIF, MACD 0線之上 OSC呈紅柱,頭3天買,3天之後買追高了</t>
    <phoneticPr fontId="3" type="noConversion"/>
  </si>
  <si>
    <t>股價強弱</t>
    <phoneticPr fontId="3" type="noConversion"/>
  </si>
  <si>
    <t>RSV</t>
    <phoneticPr fontId="3" type="noConversion"/>
  </si>
  <si>
    <t>K9</t>
    <phoneticPr fontId="3" type="noConversion"/>
  </si>
  <si>
    <t>D9</t>
    <phoneticPr fontId="3" type="noConversion"/>
  </si>
  <si>
    <t xml:space="preserve">高檔鈍化 (K值&gt;80，3天以上)，表示非常的強勢 通常會再漲的機會就會變得非常高 </t>
    <phoneticPr fontId="3" type="noConversion"/>
  </si>
  <si>
    <t>買價</t>
    <phoneticPr fontId="3" type="noConversion"/>
  </si>
  <si>
    <t>買成本</t>
    <phoneticPr fontId="3" type="noConversion"/>
  </si>
  <si>
    <t>日期</t>
    <phoneticPr fontId="3" type="noConversion"/>
  </si>
  <si>
    <t>賣價</t>
    <phoneticPr fontId="3" type="noConversion"/>
  </si>
  <si>
    <t>交易稅</t>
    <phoneticPr fontId="3" type="noConversion"/>
  </si>
  <si>
    <t>總費用</t>
    <phoneticPr fontId="3" type="noConversion"/>
  </si>
  <si>
    <t>總淨利</t>
    <phoneticPr fontId="3" type="noConversion"/>
  </si>
  <si>
    <t>利率%</t>
    <phoneticPr fontId="3" type="noConversion"/>
  </si>
  <si>
    <t>股名號</t>
    <phoneticPr fontId="3" type="noConversion"/>
  </si>
  <si>
    <t>收盤股價</t>
    <phoneticPr fontId="3" type="noConversion"/>
  </si>
  <si>
    <t>最高</t>
    <phoneticPr fontId="3" type="noConversion"/>
  </si>
  <si>
    <t xml:space="preserve">最低 </t>
    <phoneticPr fontId="3" type="noConversion"/>
  </si>
  <si>
    <t>本日量</t>
    <phoneticPr fontId="3" type="noConversion"/>
  </si>
  <si>
    <t>手續費0.1425*2+交易稅0.3% 合計約0.5%</t>
    <phoneticPr fontId="3" type="noConversion"/>
  </si>
  <si>
    <t>財報狗</t>
    <phoneticPr fontId="3" type="noConversion"/>
  </si>
  <si>
    <t>ETF只有交易稅 0.1%,管理費?%</t>
    <phoneticPr fontId="3" type="noConversion"/>
  </si>
  <si>
    <t>日期</t>
    <phoneticPr fontId="3" type="noConversion"/>
  </si>
  <si>
    <t>投資風險 !</t>
    <phoneticPr fontId="3" type="noConversion"/>
  </si>
  <si>
    <t>股價淨值比</t>
    <phoneticPr fontId="3" type="noConversion"/>
  </si>
  <si>
    <t>近四季EPS</t>
    <phoneticPr fontId="3" type="noConversion"/>
  </si>
  <si>
    <t>近四季ROE%</t>
    <phoneticPr fontId="3" type="noConversion"/>
  </si>
  <si>
    <t>10月營收YOY</t>
    <phoneticPr fontId="3" type="noConversion"/>
  </si>
  <si>
    <t>每股稅後盈餘</t>
    <phoneticPr fontId="3" type="noConversion"/>
  </si>
  <si>
    <t>日均價</t>
    <phoneticPr fontId="3" type="noConversion"/>
  </si>
  <si>
    <t>MA5</t>
    <phoneticPr fontId="3" type="noConversion"/>
  </si>
  <si>
    <t>RSI(6)</t>
    <phoneticPr fontId="3" type="noConversion"/>
  </si>
  <si>
    <t>RSI(12)</t>
    <phoneticPr fontId="3" type="noConversion"/>
  </si>
  <si>
    <t xml:space="preserve">RSI&gt;80 防行情終結~賣 ,&lt;20可買,RSI(6)(12)=50 黃金交叉 </t>
    <phoneticPr fontId="3" type="noConversion"/>
  </si>
  <si>
    <t xml:space="preserve"> </t>
    <phoneticPr fontId="3" type="noConversion"/>
  </si>
  <si>
    <t>日均量</t>
    <phoneticPr fontId="3" type="noConversion"/>
  </si>
  <si>
    <t>乖(60)</t>
    <phoneticPr fontId="3" type="noConversion"/>
  </si>
  <si>
    <t>乖(N)=10以上,為超買,考慮賣出 ;乖(N)= -10時,為超賣,考慮買入</t>
    <phoneticPr fontId="3" type="noConversion"/>
  </si>
  <si>
    <t xml:space="preserve"> </t>
    <phoneticPr fontId="3" type="noConversion"/>
  </si>
  <si>
    <t>趨勢指標</t>
    <phoneticPr fontId="3" type="noConversion"/>
  </si>
  <si>
    <t>OSC</t>
    <phoneticPr fontId="3" type="noConversion"/>
  </si>
  <si>
    <t>MACD</t>
    <phoneticPr fontId="3" type="noConversion"/>
  </si>
  <si>
    <t xml:space="preserve">   DIF, MACD 0線之上 OSC呈紅柱,頭3天買,3天之後買追高了</t>
    <phoneticPr fontId="3" type="noConversion"/>
  </si>
  <si>
    <t>股價強弱</t>
    <phoneticPr fontId="3" type="noConversion"/>
  </si>
  <si>
    <t>K9</t>
    <phoneticPr fontId="3" type="noConversion"/>
  </si>
  <si>
    <t>D9</t>
    <phoneticPr fontId="3" type="noConversion"/>
  </si>
  <si>
    <t>J</t>
    <phoneticPr fontId="3" type="noConversion"/>
  </si>
  <si>
    <t xml:space="preserve">高檔鈍化 (K值&gt;80，3天以上)，表示非常的強勢 通常會再漲的機會就會變得非常高 </t>
    <phoneticPr fontId="3" type="noConversion"/>
  </si>
  <si>
    <t>買價</t>
    <phoneticPr fontId="3" type="noConversion"/>
  </si>
  <si>
    <t>手續費</t>
    <phoneticPr fontId="3" type="noConversion"/>
  </si>
  <si>
    <t>買成本</t>
    <phoneticPr fontId="3" type="noConversion"/>
  </si>
  <si>
    <t>總費用</t>
    <phoneticPr fontId="3" type="noConversion"/>
  </si>
  <si>
    <t>總淨利</t>
    <phoneticPr fontId="3" type="noConversion"/>
  </si>
  <si>
    <t>手續費0.1425*2+交易稅0.3% 合計約0.5%</t>
    <phoneticPr fontId="3" type="noConversion"/>
  </si>
  <si>
    <t>未來90天漲幅</t>
    <phoneticPr fontId="3" type="noConversion"/>
  </si>
  <si>
    <t>本益比(倍)</t>
    <phoneticPr fontId="3" type="noConversion"/>
  </si>
  <si>
    <t>近四季ROE%</t>
    <phoneticPr fontId="3" type="noConversion"/>
  </si>
  <si>
    <t>MA20</t>
    <phoneticPr fontId="3" type="noConversion"/>
  </si>
  <si>
    <t>MA60</t>
    <phoneticPr fontId="3" type="noConversion"/>
  </si>
  <si>
    <t>本日高/低</t>
    <phoneticPr fontId="3" type="noConversion"/>
  </si>
  <si>
    <t>成交量</t>
    <phoneticPr fontId="3" type="noConversion"/>
  </si>
  <si>
    <t>量20</t>
    <phoneticPr fontId="3" type="noConversion"/>
  </si>
  <si>
    <t>本日量</t>
    <phoneticPr fontId="3" type="noConversion"/>
  </si>
  <si>
    <t>乖(10)</t>
    <phoneticPr fontId="3" type="noConversion"/>
  </si>
  <si>
    <t>乖(20)</t>
    <phoneticPr fontId="3" type="noConversion"/>
  </si>
  <si>
    <t>近期投資報酬率</t>
    <phoneticPr fontId="3" type="noConversion"/>
  </si>
  <si>
    <t xml:space="preserve"> </t>
    <phoneticPr fontId="3" type="noConversion"/>
  </si>
  <si>
    <t>DIF</t>
    <phoneticPr fontId="3" type="noConversion"/>
  </si>
  <si>
    <t xml:space="preserve">   DIF, MACD 0線之上 OSC呈紅柱,頭3天買,3天之後買追高了</t>
    <phoneticPr fontId="3" type="noConversion"/>
  </si>
  <si>
    <t>RSV</t>
    <phoneticPr fontId="3" type="noConversion"/>
  </si>
  <si>
    <t>D9</t>
    <phoneticPr fontId="3" type="noConversion"/>
  </si>
  <si>
    <t xml:space="preserve">高檔鈍化 (K值&gt;80，3天以上)，表示非常的強勢 通常會再漲的機會就會變得非常高 </t>
    <phoneticPr fontId="3" type="noConversion"/>
  </si>
  <si>
    <t>買價</t>
    <phoneticPr fontId="3" type="noConversion"/>
  </si>
  <si>
    <t>賣價</t>
    <phoneticPr fontId="3" type="noConversion"/>
  </si>
  <si>
    <t>交易稅</t>
    <phoneticPr fontId="3" type="noConversion"/>
  </si>
  <si>
    <t>賣淨利</t>
    <phoneticPr fontId="3" type="noConversion"/>
  </si>
  <si>
    <t>近四季EPS</t>
    <phoneticPr fontId="3" type="noConversion"/>
  </si>
  <si>
    <t>日均量</t>
    <phoneticPr fontId="3" type="noConversion"/>
  </si>
  <si>
    <t xml:space="preserve"> </t>
    <phoneticPr fontId="3" type="noConversion"/>
  </si>
  <si>
    <t>趨勢指標</t>
    <phoneticPr fontId="3" type="noConversion"/>
  </si>
  <si>
    <t>DIF</t>
    <phoneticPr fontId="3" type="noConversion"/>
  </si>
  <si>
    <t xml:space="preserve">   DIF, MACD 0線之上 OSC呈紅柱,頭3天買,3天之後買追高了</t>
    <phoneticPr fontId="3" type="noConversion"/>
  </si>
  <si>
    <t>RSV</t>
    <phoneticPr fontId="3" type="noConversion"/>
  </si>
  <si>
    <r>
      <rPr>
        <sz val="12"/>
        <color rgb="FFD60093"/>
        <rFont val="Arial Unicode MS"/>
        <family val="2"/>
        <charset val="136"/>
      </rPr>
      <t>K,D&gt;80,K,D&lt;20 黃金交叉有效</t>
    </r>
    <r>
      <rPr>
        <b/>
        <sz val="12"/>
        <color rgb="FFD60093"/>
        <rFont val="Arial Unicode MS"/>
        <family val="2"/>
        <charset val="136"/>
      </rPr>
      <t xml:space="preserve"> ，J&lt;0 ~ &gt;100  J100以上五日佳  續漲</t>
    </r>
    <phoneticPr fontId="3" type="noConversion"/>
  </si>
  <si>
    <t>日期</t>
    <phoneticPr fontId="3" type="noConversion"/>
  </si>
  <si>
    <t>買價</t>
    <phoneticPr fontId="3" type="noConversion"/>
  </si>
  <si>
    <t>買成本</t>
    <phoneticPr fontId="3" type="noConversion"/>
  </si>
  <si>
    <t>交易稅</t>
    <phoneticPr fontId="3" type="noConversion"/>
  </si>
  <si>
    <t>總費用</t>
    <phoneticPr fontId="3" type="noConversion"/>
  </si>
  <si>
    <t>時間</t>
    <phoneticPr fontId="3" type="noConversion"/>
  </si>
  <si>
    <t>近四季EPS</t>
    <phoneticPr fontId="3" type="noConversion"/>
  </si>
  <si>
    <t>量5</t>
    <phoneticPr fontId="3" type="noConversion"/>
  </si>
  <si>
    <t>量60</t>
    <phoneticPr fontId="3" type="noConversion"/>
  </si>
  <si>
    <t>乖(10)</t>
    <phoneticPr fontId="3" type="noConversion"/>
  </si>
  <si>
    <t>D9</t>
    <phoneticPr fontId="3" type="noConversion"/>
  </si>
  <si>
    <t xml:space="preserve">高檔鈍化 (K值&gt;80，3天以上)，表示非常的強勢 通常會再漲的機會就會變得非常高 </t>
    <phoneticPr fontId="3" type="noConversion"/>
  </si>
  <si>
    <t>股名號</t>
    <phoneticPr fontId="3" type="noConversion"/>
  </si>
  <si>
    <t>日期</t>
    <phoneticPr fontId="3" type="noConversion"/>
  </si>
  <si>
    <t>最高</t>
    <phoneticPr fontId="3" type="noConversion"/>
  </si>
  <si>
    <t>財報狗</t>
    <phoneticPr fontId="3" type="noConversion"/>
  </si>
  <si>
    <t>ETF只有交易稅 0.1%,管理費?%</t>
    <phoneticPr fontId="3" type="noConversion"/>
  </si>
  <si>
    <t>未來90天漲幅</t>
    <phoneticPr fontId="3" type="noConversion"/>
  </si>
  <si>
    <t>本益比(倍)</t>
    <phoneticPr fontId="3" type="noConversion"/>
  </si>
  <si>
    <t>每股稅後盈餘</t>
    <phoneticPr fontId="3" type="noConversion"/>
  </si>
  <si>
    <t>日均價</t>
    <phoneticPr fontId="3" type="noConversion"/>
  </si>
  <si>
    <t>RSI(12)</t>
    <phoneticPr fontId="3" type="noConversion"/>
  </si>
  <si>
    <t>量5</t>
    <phoneticPr fontId="3" type="noConversion"/>
  </si>
  <si>
    <t>量60</t>
    <phoneticPr fontId="3" type="noConversion"/>
  </si>
  <si>
    <t>乖(N)=10以上,為超買,考慮賣出 ;乖(N)= -10時,為超賣,考慮買入</t>
    <phoneticPr fontId="3" type="noConversion"/>
  </si>
  <si>
    <t>D9</t>
    <phoneticPr fontId="3" type="noConversion"/>
  </si>
  <si>
    <t>J</t>
    <phoneticPr fontId="3" type="noConversion"/>
  </si>
  <si>
    <t>手續費</t>
    <phoneticPr fontId="3" type="noConversion"/>
  </si>
  <si>
    <t>買成本</t>
    <phoneticPr fontId="3" type="noConversion"/>
  </si>
  <si>
    <t>手續費</t>
    <phoneticPr fontId="3" type="noConversion"/>
  </si>
  <si>
    <t>時間</t>
    <phoneticPr fontId="3" type="noConversion"/>
  </si>
  <si>
    <t>股名號</t>
    <phoneticPr fontId="3" type="noConversion"/>
  </si>
  <si>
    <t>日期</t>
    <phoneticPr fontId="3" type="noConversion"/>
  </si>
  <si>
    <t xml:space="preserve">最低 </t>
    <phoneticPr fontId="3" type="noConversion"/>
  </si>
  <si>
    <t>手續費0.1425*2+交易稅0.3% 合計約0.5%</t>
    <phoneticPr fontId="3" type="noConversion"/>
  </si>
  <si>
    <t>財報狗</t>
    <phoneticPr fontId="3" type="noConversion"/>
  </si>
  <si>
    <t>每股稅後盈餘</t>
    <phoneticPr fontId="3" type="noConversion"/>
  </si>
  <si>
    <t>本日高/低</t>
    <phoneticPr fontId="3" type="noConversion"/>
  </si>
  <si>
    <t>RSI(12)</t>
    <phoneticPr fontId="3" type="noConversion"/>
  </si>
  <si>
    <t>日均量</t>
    <phoneticPr fontId="3" type="noConversion"/>
  </si>
  <si>
    <t>量20</t>
    <phoneticPr fontId="3" type="noConversion"/>
  </si>
  <si>
    <t>乖(20)</t>
    <phoneticPr fontId="3" type="noConversion"/>
  </si>
  <si>
    <t>乖(60)</t>
    <phoneticPr fontId="3" type="noConversion"/>
  </si>
  <si>
    <t>乖(N)= 5以上,為超買,考慮賣出 ;乖(N)= -5時,為超賣,考慮買入</t>
    <phoneticPr fontId="3" type="noConversion"/>
  </si>
  <si>
    <t>趨勢指標</t>
    <phoneticPr fontId="3" type="noConversion"/>
  </si>
  <si>
    <t>DIF</t>
    <phoneticPr fontId="3" type="noConversion"/>
  </si>
  <si>
    <t>賣淨利</t>
    <phoneticPr fontId="3" type="noConversion"/>
  </si>
  <si>
    <t>備註</t>
    <phoneticPr fontId="3" type="noConversion"/>
  </si>
  <si>
    <t>ETF只有交易稅 0.1%,管理費?%</t>
    <phoneticPr fontId="3" type="noConversion"/>
  </si>
  <si>
    <t>未來90天漲幅</t>
    <phoneticPr fontId="3" type="noConversion"/>
  </si>
  <si>
    <t>日均價</t>
    <phoneticPr fontId="3" type="noConversion"/>
  </si>
  <si>
    <t>MA5</t>
    <phoneticPr fontId="3" type="noConversion"/>
  </si>
  <si>
    <t>MA20</t>
    <phoneticPr fontId="3" type="noConversion"/>
  </si>
  <si>
    <t>MA60</t>
    <phoneticPr fontId="3" type="noConversion"/>
  </si>
  <si>
    <t>本日高/低</t>
    <phoneticPr fontId="3" type="noConversion"/>
  </si>
  <si>
    <t>RSI(6)</t>
    <phoneticPr fontId="3" type="noConversion"/>
  </si>
  <si>
    <t>RSI(12)</t>
    <phoneticPr fontId="3" type="noConversion"/>
  </si>
  <si>
    <t>成交量</t>
    <phoneticPr fontId="3" type="noConversion"/>
  </si>
  <si>
    <t xml:space="preserve">RSI&gt;80 防行情終結~賣 ,&lt;20可買,RSI(6)(12)=50 黃金交叉 </t>
    <phoneticPr fontId="3" type="noConversion"/>
  </si>
  <si>
    <t xml:space="preserve"> </t>
    <phoneticPr fontId="3" type="noConversion"/>
  </si>
  <si>
    <t xml:space="preserve"> </t>
    <phoneticPr fontId="3" type="noConversion"/>
  </si>
  <si>
    <t>量20</t>
    <phoneticPr fontId="3" type="noConversion"/>
  </si>
  <si>
    <t>MACD</t>
    <phoneticPr fontId="3" type="noConversion"/>
  </si>
  <si>
    <t>K9</t>
    <phoneticPr fontId="3" type="noConversion"/>
  </si>
  <si>
    <t>D9</t>
    <phoneticPr fontId="3" type="noConversion"/>
  </si>
  <si>
    <t>總費用</t>
    <phoneticPr fontId="3" type="noConversion"/>
  </si>
  <si>
    <t>利率%</t>
    <phoneticPr fontId="3" type="noConversion"/>
  </si>
  <si>
    <t>日期</t>
    <phoneticPr fontId="3" type="noConversion"/>
  </si>
  <si>
    <t>最高</t>
    <phoneticPr fontId="3" type="noConversion"/>
  </si>
  <si>
    <t>手續費0.1425*2+交易稅0.3% 合計約0.5%</t>
    <phoneticPr fontId="3" type="noConversion"/>
  </si>
  <si>
    <t>財報狗</t>
    <phoneticPr fontId="3" type="noConversion"/>
  </si>
  <si>
    <t>投資風險 !</t>
    <phoneticPr fontId="3" type="noConversion"/>
  </si>
  <si>
    <t>殖利率%</t>
    <phoneticPr fontId="3" type="noConversion"/>
  </si>
  <si>
    <t>本日高/低</t>
    <phoneticPr fontId="3" type="noConversion"/>
  </si>
  <si>
    <t>近期投資報酬率</t>
    <phoneticPr fontId="3" type="noConversion"/>
  </si>
  <si>
    <t>乖(N)= 5以上,為超買,考慮賣出 ;乖(N)= -5時,為超賣,考慮買入</t>
    <phoneticPr fontId="3" type="noConversion"/>
  </si>
  <si>
    <t xml:space="preserve"> </t>
    <phoneticPr fontId="3" type="noConversion"/>
  </si>
  <si>
    <t>OSC</t>
    <phoneticPr fontId="3" type="noConversion"/>
  </si>
  <si>
    <t>DIF</t>
    <phoneticPr fontId="3" type="noConversion"/>
  </si>
  <si>
    <t xml:space="preserve">   DIF, MACD 0線之上 OSC呈紅柱,頭3天買,3天之後買追高了</t>
    <phoneticPr fontId="3" type="noConversion"/>
  </si>
  <si>
    <t>股價強弱</t>
    <phoneticPr fontId="3" type="noConversion"/>
  </si>
  <si>
    <r>
      <rPr>
        <sz val="12"/>
        <color rgb="FFD60093"/>
        <rFont val="Arial Unicode MS"/>
        <family val="2"/>
        <charset val="136"/>
      </rPr>
      <t>K,D&gt;80,K,D&lt;20 黃金交叉有效</t>
    </r>
    <r>
      <rPr>
        <b/>
        <sz val="12"/>
        <color rgb="FFD60093"/>
        <rFont val="Arial Unicode MS"/>
        <family val="2"/>
        <charset val="136"/>
      </rPr>
      <t xml:space="preserve"> ，J&lt;0 ~ &gt;100  J100以上五日佳  續漲</t>
    </r>
    <phoneticPr fontId="3" type="noConversion"/>
  </si>
  <si>
    <t>低檔鈍化 (K值&lt;20，3天以上)，表示非常的弱勢 通常會再跌的機會就會變得非常高</t>
    <phoneticPr fontId="3" type="noConversion"/>
  </si>
  <si>
    <t>賣價</t>
    <phoneticPr fontId="3" type="noConversion"/>
  </si>
  <si>
    <t>交易稅</t>
    <phoneticPr fontId="3" type="noConversion"/>
  </si>
  <si>
    <t>賣淨利</t>
    <phoneticPr fontId="3" type="noConversion"/>
  </si>
  <si>
    <t>109/10/19</t>
    <phoneticPr fontId="3" type="noConversion"/>
  </si>
  <si>
    <t>109/10/26</t>
    <phoneticPr fontId="3" type="noConversion"/>
  </si>
  <si>
    <t>40.6*2+49</t>
    <phoneticPr fontId="3" type="noConversion"/>
  </si>
  <si>
    <t>109/11/04</t>
    <phoneticPr fontId="3" type="noConversion"/>
  </si>
  <si>
    <t>40.9*5+173</t>
    <phoneticPr fontId="3" type="noConversion"/>
  </si>
  <si>
    <r>
      <rPr>
        <sz val="12"/>
        <color theme="1"/>
        <rFont val="新細明體"/>
        <family val="2"/>
        <charset val="136"/>
      </rPr>
      <t>台泥</t>
    </r>
    <phoneticPr fontId="3" type="noConversion"/>
  </si>
  <si>
    <t>水泥</t>
    <phoneticPr fontId="3" type="noConversion"/>
  </si>
  <si>
    <t>109/11/07</t>
    <phoneticPr fontId="3" type="noConversion"/>
  </si>
  <si>
    <t>當季EPS近4季新高</t>
    <phoneticPr fontId="3" type="noConversion"/>
  </si>
  <si>
    <t>???</t>
    <phoneticPr fontId="3" type="noConversion"/>
  </si>
  <si>
    <t>董監持股+</t>
    <phoneticPr fontId="3" type="noConversion"/>
  </si>
  <si>
    <t>英業達</t>
    <phoneticPr fontId="3" type="noConversion"/>
  </si>
  <si>
    <t>電腦週邊</t>
    <phoneticPr fontId="3" type="noConversion"/>
  </si>
  <si>
    <t>董監持股比例增加</t>
    <phoneticPr fontId="3" type="noConversion"/>
  </si>
  <si>
    <t>連2季EPS同期成長</t>
    <phoneticPr fontId="3" type="noConversion"/>
  </si>
  <si>
    <t>近四季現金流負</t>
    <phoneticPr fontId="3" type="noConversion"/>
  </si>
  <si>
    <t>當季毛利率創8季新低</t>
    <phoneticPr fontId="3" type="noConversion"/>
  </si>
  <si>
    <t>109/11/08</t>
    <phoneticPr fontId="3" type="noConversion"/>
  </si>
  <si>
    <t>當季EPS近4季新高</t>
    <phoneticPr fontId="3" type="noConversion"/>
  </si>
  <si>
    <t>0.88元</t>
    <phoneticPr fontId="3" type="noConversion"/>
  </si>
  <si>
    <t>當季營業利益率8季新高</t>
    <phoneticPr fontId="3" type="noConversion"/>
  </si>
  <si>
    <t>營業利益率連續2季成長</t>
    <phoneticPr fontId="3" type="noConversion"/>
  </si>
  <si>
    <t>……佳</t>
    <phoneticPr fontId="3" type="noConversion"/>
  </si>
  <si>
    <t>第四季仍旺季……</t>
    <phoneticPr fontId="3" type="noConversion"/>
  </si>
  <si>
    <t>前3季EPS2.27元</t>
    <phoneticPr fontId="3" type="noConversion"/>
  </si>
  <si>
    <t>旺宏</t>
    <phoneticPr fontId="3" type="noConversion"/>
  </si>
  <si>
    <r>
      <t>IC</t>
    </r>
    <r>
      <rPr>
        <sz val="12"/>
        <color theme="1"/>
        <rFont val="細明體"/>
        <family val="3"/>
        <charset val="136"/>
      </rPr>
      <t>製造</t>
    </r>
    <phoneticPr fontId="3" type="noConversion"/>
  </si>
  <si>
    <t>109/10/26</t>
    <phoneticPr fontId="3" type="noConversion"/>
  </si>
  <si>
    <t>109/10/27</t>
    <phoneticPr fontId="3" type="noConversion"/>
  </si>
  <si>
    <t>34.05*3</t>
    <phoneticPr fontId="3" type="noConversion"/>
  </si>
  <si>
    <r>
      <t>1.10/26</t>
    </r>
    <r>
      <rPr>
        <sz val="11"/>
        <color rgb="FFFF3300"/>
        <rFont val="細明體"/>
        <family val="3"/>
        <charset val="136"/>
      </rPr>
      <t>法說沒內容</t>
    </r>
    <phoneticPr fontId="3" type="noConversion"/>
  </si>
  <si>
    <t>33.25*3+85</t>
    <phoneticPr fontId="3" type="noConversion"/>
  </si>
  <si>
    <t>109/10/27</t>
    <phoneticPr fontId="3" type="noConversion"/>
  </si>
  <si>
    <t>34.2*3</t>
    <phoneticPr fontId="3" type="noConversion"/>
  </si>
  <si>
    <r>
      <t>2.</t>
    </r>
    <r>
      <rPr>
        <sz val="11"/>
        <color rgb="FFFF3300"/>
        <rFont val="細明體"/>
        <family val="3"/>
        <charset val="136"/>
      </rPr>
      <t>主力之前已賣出</t>
    </r>
    <phoneticPr fontId="3" type="noConversion"/>
  </si>
  <si>
    <r>
      <t xml:space="preserve">3. </t>
    </r>
    <r>
      <rPr>
        <sz val="11"/>
        <color rgb="FFFF3300"/>
        <rFont val="細明體"/>
        <family val="3"/>
        <charset val="136"/>
      </rPr>
      <t xml:space="preserve">逢美股跌重挫 </t>
    </r>
    <r>
      <rPr>
        <sz val="11"/>
        <color rgb="FFFF3300"/>
        <rFont val="Arial"/>
        <family val="2"/>
      </rPr>
      <t>650</t>
    </r>
    <phoneticPr fontId="3" type="noConversion"/>
  </si>
  <si>
    <t>109/10/20</t>
    <phoneticPr fontId="3" type="noConversion"/>
  </si>
  <si>
    <r>
      <t>4</t>
    </r>
    <r>
      <rPr>
        <sz val="11"/>
        <color rgb="FFFF3300"/>
        <rFont val="細明體"/>
        <family val="3"/>
        <charset val="136"/>
      </rPr>
      <t>開</t>
    </r>
    <r>
      <rPr>
        <sz val="11"/>
        <color rgb="FFFF3300"/>
        <rFont val="Arial"/>
        <family val="2"/>
      </rPr>
      <t xml:space="preserve">34.35 </t>
    </r>
    <r>
      <rPr>
        <sz val="11"/>
        <color rgb="FFFF3300"/>
        <rFont val="細明體"/>
        <family val="3"/>
        <charset val="136"/>
      </rPr>
      <t>高</t>
    </r>
    <r>
      <rPr>
        <sz val="11"/>
        <color rgb="FFFF3300"/>
        <rFont val="Arial"/>
        <family val="2"/>
      </rPr>
      <t xml:space="preserve">35.02 </t>
    </r>
    <r>
      <rPr>
        <sz val="11"/>
        <color rgb="FFFF3300"/>
        <rFont val="細明體"/>
        <family val="3"/>
        <charset val="136"/>
      </rPr>
      <t>低</t>
    </r>
    <r>
      <rPr>
        <sz val="11"/>
        <color rgb="FFFF3300"/>
        <rFont val="Arial"/>
        <family val="2"/>
      </rPr>
      <t xml:space="preserve">32.9  </t>
    </r>
    <r>
      <rPr>
        <sz val="11"/>
        <color rgb="FFFF3300"/>
        <rFont val="細明體"/>
        <family val="3"/>
        <charset val="136"/>
      </rPr>
      <t>收33</t>
    </r>
    <phoneticPr fontId="3" type="noConversion"/>
  </si>
  <si>
    <t>5.X X X X X</t>
    <phoneticPr fontId="3" type="noConversion"/>
  </si>
  <si>
    <t>109/10/16</t>
    <phoneticPr fontId="3" type="noConversion"/>
  </si>
  <si>
    <t>109/10/30</t>
    <phoneticPr fontId="3" type="noConversion"/>
  </si>
  <si>
    <t>仁寶</t>
    <phoneticPr fontId="3" type="noConversion"/>
  </si>
  <si>
    <t>筆電</t>
    <phoneticPr fontId="3" type="noConversion"/>
  </si>
  <si>
    <t>當季毛利率創6季新低</t>
    <phoneticPr fontId="3" type="noConversion"/>
  </si>
  <si>
    <t>???</t>
    <phoneticPr fontId="3" type="noConversion"/>
  </si>
  <si>
    <t>109/11/07</t>
    <phoneticPr fontId="3" type="noConversion"/>
  </si>
  <si>
    <t>董監持股比例增加</t>
    <phoneticPr fontId="3" type="noConversion"/>
  </si>
  <si>
    <t>???</t>
    <phoneticPr fontId="3" type="noConversion"/>
  </si>
  <si>
    <t>現金流對比淨利 5 /3&lt;70%</t>
    <phoneticPr fontId="3" type="noConversion"/>
  </si>
  <si>
    <t>109/10/21</t>
    <phoneticPr fontId="3" type="noConversion"/>
  </si>
  <si>
    <t>109/10/13</t>
    <phoneticPr fontId="3" type="noConversion"/>
  </si>
  <si>
    <t>元大未來關鍵科技</t>
    <phoneticPr fontId="3" type="noConversion"/>
  </si>
  <si>
    <t>109/10/30</t>
    <phoneticPr fontId="3" type="noConversion"/>
  </si>
  <si>
    <t>買:開27.99高27.99低27.8收27.8</t>
    <phoneticPr fontId="3" type="noConversion"/>
  </si>
  <si>
    <t>燁輝</t>
    <phoneticPr fontId="3" type="noConversion"/>
  </si>
  <si>
    <t>董監持股+</t>
    <phoneticPr fontId="3" type="noConversion"/>
  </si>
  <si>
    <t>無</t>
    <phoneticPr fontId="3" type="noConversion"/>
  </si>
  <si>
    <t>營業利益率近6季新高</t>
    <phoneticPr fontId="3" type="noConversion"/>
  </si>
  <si>
    <t>當季EPS創五季新低</t>
    <phoneticPr fontId="3" type="noConversion"/>
  </si>
  <si>
    <t>近4季現金流為負</t>
    <phoneticPr fontId="3" type="noConversion"/>
  </si>
  <si>
    <t>10.3*3</t>
    <phoneticPr fontId="3" type="noConversion"/>
  </si>
  <si>
    <t>盜聽塗說</t>
    <phoneticPr fontId="3" type="noConversion"/>
  </si>
  <si>
    <t>109/11/07</t>
    <phoneticPr fontId="3" type="noConversion"/>
  </si>
  <si>
    <t>當季EPS近8季創史新高</t>
    <phoneticPr fontId="3" type="noConversion"/>
  </si>
  <si>
    <t>???</t>
    <phoneticPr fontId="3" type="noConversion"/>
  </si>
  <si>
    <t>董監持股比例上升</t>
    <phoneticPr fontId="3" type="noConversion"/>
  </si>
  <si>
    <t>統一證</t>
    <phoneticPr fontId="3" type="noConversion"/>
  </si>
  <si>
    <t>現金流對比淨利5年/ 3年&lt;70</t>
    <phoneticPr fontId="3" type="noConversion"/>
  </si>
  <si>
    <t>群益證</t>
    <phoneticPr fontId="3" type="noConversion"/>
  </si>
  <si>
    <t>109/11/07</t>
    <phoneticPr fontId="3" type="noConversion"/>
  </si>
  <si>
    <t>當季EPS近8季創史新高</t>
    <phoneticPr fontId="3" type="noConversion"/>
  </si>
  <si>
    <t>營業利益率連續2季成長</t>
    <phoneticPr fontId="3" type="noConversion"/>
  </si>
  <si>
    <t>營業利率近8季新高</t>
    <phoneticPr fontId="3" type="noConversion"/>
  </si>
  <si>
    <t>負債比86.62%</t>
    <phoneticPr fontId="3" type="noConversion"/>
  </si>
  <si>
    <t>國票金</t>
    <phoneticPr fontId="3" type="noConversion"/>
  </si>
  <si>
    <t>MA20</t>
    <phoneticPr fontId="3" type="noConversion"/>
  </si>
  <si>
    <t>MA60</t>
    <phoneticPr fontId="3" type="noConversion"/>
  </si>
  <si>
    <t>日均量</t>
    <phoneticPr fontId="3" type="noConversion"/>
  </si>
  <si>
    <t>本日量</t>
    <phoneticPr fontId="3" type="noConversion"/>
  </si>
  <si>
    <t>乖(60)</t>
    <phoneticPr fontId="3" type="noConversion"/>
  </si>
  <si>
    <t>股價強弱</t>
    <phoneticPr fontId="3" type="noConversion"/>
  </si>
  <si>
    <t>J</t>
    <phoneticPr fontId="3" type="noConversion"/>
  </si>
  <si>
    <r>
      <rPr>
        <sz val="12"/>
        <color rgb="FFD60093"/>
        <rFont val="Arial Unicode MS"/>
        <family val="2"/>
        <charset val="136"/>
      </rPr>
      <t>K,D&gt;80,K,D&lt;20 黃金交叉有效</t>
    </r>
    <r>
      <rPr>
        <b/>
        <sz val="12"/>
        <color rgb="FFD60093"/>
        <rFont val="Arial Unicode MS"/>
        <family val="2"/>
        <charset val="136"/>
      </rPr>
      <t xml:space="preserve"> ，J&lt;0 ~ &gt;100  J100以上五日佳  續漲</t>
    </r>
    <phoneticPr fontId="3" type="noConversion"/>
  </si>
  <si>
    <t>買價</t>
    <phoneticPr fontId="3" type="noConversion"/>
  </si>
  <si>
    <t>買成本</t>
    <phoneticPr fontId="3" type="noConversion"/>
  </si>
  <si>
    <t>交易稅</t>
    <phoneticPr fontId="3" type="noConversion"/>
  </si>
  <si>
    <t>總費用</t>
    <phoneticPr fontId="3" type="noConversion"/>
  </si>
  <si>
    <t>賣淨利</t>
    <phoneticPr fontId="3" type="noConversion"/>
  </si>
  <si>
    <t>總淨利</t>
    <phoneticPr fontId="3" type="noConversion"/>
  </si>
  <si>
    <r>
      <t>PCB</t>
    </r>
    <r>
      <rPr>
        <sz val="12"/>
        <color theme="1"/>
        <rFont val="細明體"/>
        <family val="3"/>
        <charset val="136"/>
      </rPr>
      <t>材料</t>
    </r>
    <phoneticPr fontId="3" type="noConversion"/>
  </si>
  <si>
    <t>冠德</t>
    <phoneticPr fontId="3" type="noConversion"/>
  </si>
  <si>
    <t>營建</t>
    <phoneticPr fontId="3" type="noConversion"/>
  </si>
  <si>
    <t>增你強</t>
    <phoneticPr fontId="3" type="noConversion"/>
  </si>
  <si>
    <t>東和鋼鐵</t>
    <phoneticPr fontId="3" type="noConversion"/>
  </si>
  <si>
    <t>鋼鐵</t>
    <phoneticPr fontId="3" type="noConversion"/>
  </si>
  <si>
    <t>達欣工</t>
    <phoneticPr fontId="3" type="noConversion"/>
  </si>
  <si>
    <t>永豐餘</t>
    <phoneticPr fontId="3" type="noConversion"/>
  </si>
  <si>
    <t xml:space="preserve"> </t>
    <phoneticPr fontId="3" type="noConversion"/>
  </si>
  <si>
    <t>Q4,Q1,Q2,業外收入</t>
    <phoneticPr fontId="3" type="noConversion"/>
  </si>
  <si>
    <t xml:space="preserve"> </t>
    <phoneticPr fontId="3" type="noConversion"/>
  </si>
  <si>
    <t>EPS連續4季創史新高</t>
    <phoneticPr fontId="3" type="noConversion"/>
  </si>
  <si>
    <t>EPS連續4季成長</t>
    <phoneticPr fontId="3" type="noConversion"/>
  </si>
  <si>
    <t>大股東持股比例增加</t>
    <phoneticPr fontId="3" type="noConversion"/>
  </si>
  <si>
    <t xml:space="preserve">   </t>
    <phoneticPr fontId="3" type="noConversion"/>
  </si>
  <si>
    <t>毛利率連續4季創史新高</t>
    <phoneticPr fontId="3" type="noConversion"/>
  </si>
  <si>
    <t>當季營業利益率近8季新高</t>
    <phoneticPr fontId="3" type="noConversion"/>
  </si>
  <si>
    <t>2.73%%</t>
    <phoneticPr fontId="3" type="noConversion"/>
  </si>
  <si>
    <t>EPS連續2季較去年成長</t>
    <phoneticPr fontId="3" type="noConversion"/>
  </si>
  <si>
    <t>毛利率連續2季較去年成長</t>
    <phoneticPr fontId="3" type="noConversion"/>
  </si>
  <si>
    <t>營業利益率連續2季較同期成長</t>
    <phoneticPr fontId="3" type="noConversion"/>
  </si>
  <si>
    <t>當季毛利率創 4季新低</t>
    <phoneticPr fontId="3" type="noConversion"/>
  </si>
  <si>
    <t>毛利率連續4季較去年成長</t>
    <phoneticPr fontId="3" type="noConversion"/>
  </si>
  <si>
    <t>營業利益率連續2季成長</t>
    <phoneticPr fontId="3" type="noConversion"/>
  </si>
  <si>
    <t>營業利益率連續2季較去年同期成長</t>
    <phoneticPr fontId="3" type="noConversion"/>
  </si>
  <si>
    <t>營業利益率連續4季較去年同期成長</t>
    <phoneticPr fontId="3" type="noConversion"/>
  </si>
  <si>
    <t>當季EPS近8季新高</t>
    <phoneticPr fontId="3" type="noConversion"/>
  </si>
  <si>
    <t>EPS連續4季較去年同期成長</t>
    <phoneticPr fontId="3" type="noConversion"/>
  </si>
  <si>
    <t>冠德</t>
    <phoneticPr fontId="3" type="noConversion"/>
  </si>
  <si>
    <t>EPS連續2季成長</t>
    <phoneticPr fontId="3" type="noConversion"/>
  </si>
  <si>
    <t>毛利率連續2季較去年成長</t>
    <phoneticPr fontId="3" type="noConversion"/>
  </si>
  <si>
    <t>1.98%%</t>
    <phoneticPr fontId="3" type="noConversion"/>
  </si>
  <si>
    <t>當季EPS近7 季新高</t>
    <phoneticPr fontId="3" type="noConversion"/>
  </si>
  <si>
    <t>當季營業利益率近6季創新高</t>
    <phoneticPr fontId="3" type="noConversion"/>
  </si>
  <si>
    <t>當季營業利益率近8季創新高</t>
    <phoneticPr fontId="3" type="noConversion"/>
  </si>
  <si>
    <t>2019Q3主要業外收入</t>
    <phoneticPr fontId="3" type="noConversion"/>
  </si>
  <si>
    <t>IC電子通路</t>
    <phoneticPr fontId="3" type="noConversion"/>
  </si>
  <si>
    <t>109/11/08</t>
    <phoneticPr fontId="3" type="noConversion"/>
  </si>
  <si>
    <t>2.94%%</t>
    <phoneticPr fontId="3" type="noConversion"/>
  </si>
  <si>
    <t>2.72%%</t>
    <phoneticPr fontId="3" type="noConversion"/>
  </si>
  <si>
    <t>當季EPS近7季創新高</t>
    <phoneticPr fontId="3" type="noConversion"/>
  </si>
  <si>
    <t>財務數據無明顯風險 進一步研究</t>
    <phoneticPr fontId="3" type="noConversion"/>
  </si>
  <si>
    <t>聯強</t>
    <phoneticPr fontId="3" type="noConversion"/>
  </si>
  <si>
    <t>毛利率連續4季較去年同期成長</t>
    <phoneticPr fontId="3" type="noConversion"/>
  </si>
  <si>
    <t xml:space="preserve"> </t>
    <phoneticPr fontId="3" type="noConversion"/>
  </si>
  <si>
    <t>營業利益率連續3季成長</t>
    <phoneticPr fontId="3" type="noConversion"/>
  </si>
  <si>
    <t>4.42%%</t>
    <phoneticPr fontId="3" type="noConversion"/>
  </si>
  <si>
    <t>營業利益率連續3季較去年同期成長</t>
    <phoneticPr fontId="3" type="noConversion"/>
  </si>
  <si>
    <t>當季營業利益率創歷史新高</t>
    <phoneticPr fontId="3" type="noConversion"/>
  </si>
  <si>
    <t>2.44%%</t>
    <phoneticPr fontId="3" type="noConversion"/>
  </si>
  <si>
    <t>營業現金流對淨利比 5年/ 3年&lt;70%</t>
    <phoneticPr fontId="3" type="noConversion"/>
  </si>
  <si>
    <t xml:space="preserve"> </t>
    <phoneticPr fontId="3" type="noConversion"/>
  </si>
  <si>
    <t>???</t>
    <phoneticPr fontId="3" type="noConversion"/>
  </si>
  <si>
    <t>聯強</t>
    <phoneticPr fontId="3" type="noConversion"/>
  </si>
  <si>
    <t>大聯大</t>
    <phoneticPr fontId="3" type="noConversion"/>
  </si>
  <si>
    <t>大聯大</t>
    <phoneticPr fontId="3" type="noConversion"/>
  </si>
  <si>
    <t>當季EPS近8季新高</t>
    <phoneticPr fontId="3" type="noConversion"/>
  </si>
  <si>
    <t>近4季自由現金流為負</t>
    <phoneticPr fontId="3" type="noConversion"/>
  </si>
  <si>
    <t>近4季自由現金流為負</t>
    <phoneticPr fontId="3" type="noConversion"/>
  </si>
  <si>
    <t>現金流 5年/ 3年&lt;70%</t>
    <phoneticPr fontId="3" type="noConversion"/>
  </si>
  <si>
    <t>增你強</t>
    <phoneticPr fontId="3" type="noConversion"/>
  </si>
  <si>
    <t>聯強</t>
    <phoneticPr fontId="3" type="noConversion"/>
  </si>
  <si>
    <t>順位</t>
    <phoneticPr fontId="3" type="noConversion"/>
  </si>
  <si>
    <t>大聯大</t>
    <phoneticPr fontId="3" type="noConversion"/>
  </si>
  <si>
    <t>聯強</t>
    <phoneticPr fontId="3" type="noConversion"/>
  </si>
  <si>
    <t>???</t>
    <phoneticPr fontId="3" type="noConversion"/>
  </si>
  <si>
    <t>順位</t>
    <phoneticPr fontId="3" type="noConversion"/>
  </si>
  <si>
    <t>109/11/08</t>
    <phoneticPr fontId="3" type="noConversion"/>
  </si>
  <si>
    <t>營業利益率連續3季成長</t>
    <phoneticPr fontId="3" type="noConversion"/>
  </si>
  <si>
    <t>營業利益率連續2季成長</t>
    <phoneticPr fontId="3" type="noConversion"/>
  </si>
  <si>
    <t>當季EPS是近8季新高</t>
    <phoneticPr fontId="3" type="noConversion"/>
  </si>
  <si>
    <t>當季EPS創歷史新高</t>
    <phoneticPr fontId="3" type="noConversion"/>
  </si>
  <si>
    <t>當季營業利益率創歷史新高</t>
    <phoneticPr fontId="3" type="noConversion"/>
  </si>
  <si>
    <t>永豐餘</t>
    <phoneticPr fontId="3" type="noConversion"/>
  </si>
  <si>
    <t xml:space="preserve"> </t>
    <phoneticPr fontId="3" type="noConversion"/>
  </si>
  <si>
    <t>造紙</t>
    <phoneticPr fontId="3" type="noConversion"/>
  </si>
  <si>
    <t>???</t>
    <phoneticPr fontId="3" type="noConversion"/>
  </si>
  <si>
    <t>順位</t>
    <phoneticPr fontId="3" type="noConversion"/>
  </si>
  <si>
    <t>毛利率連續4季成長</t>
    <phoneticPr fontId="3" type="noConversion"/>
  </si>
  <si>
    <t>營業利益率連續4季成長</t>
    <phoneticPr fontId="3" type="noConversion"/>
  </si>
  <si>
    <t>當季毛利率是近8季新高</t>
    <phoneticPr fontId="3" type="noConversion"/>
  </si>
  <si>
    <t>財務數據無明顯風險 需進一步研究</t>
    <phoneticPr fontId="3" type="noConversion"/>
  </si>
  <si>
    <t>鋼鐵</t>
    <phoneticPr fontId="3" type="noConversion"/>
  </si>
  <si>
    <t>董監持股比例上升</t>
  </si>
  <si>
    <t>毛利率連續2季成長</t>
    <phoneticPr fontId="3" type="noConversion"/>
  </si>
  <si>
    <t>毛利率連續2季較去年同期成長</t>
    <phoneticPr fontId="3" type="noConversion"/>
  </si>
  <si>
    <t>自由現金流 5年/ 5年為負</t>
    <phoneticPr fontId="3" type="noConversion"/>
  </si>
  <si>
    <t>2019Q4 2020Q1 Q2主要業外收入</t>
    <phoneticPr fontId="3" type="noConversion"/>
  </si>
  <si>
    <t>燁輝</t>
    <phoneticPr fontId="3" type="noConversion"/>
  </si>
  <si>
    <t>東和鋼鐵</t>
    <phoneticPr fontId="3" type="noConversion"/>
  </si>
  <si>
    <t>順位</t>
    <phoneticPr fontId="3" type="noConversion"/>
  </si>
  <si>
    <t>統一證</t>
    <phoneticPr fontId="3" type="noConversion"/>
  </si>
  <si>
    <t>群益證</t>
    <phoneticPr fontId="3" type="noConversion"/>
  </si>
  <si>
    <t>109/11/06</t>
    <phoneticPr fontId="3" type="noConversion"/>
  </si>
  <si>
    <t>EPS創立史新高</t>
    <phoneticPr fontId="3" type="noConversion"/>
  </si>
  <si>
    <t>當季營業利率8季新高</t>
    <phoneticPr fontId="3" type="noConversion"/>
  </si>
  <si>
    <t>109/11/06</t>
    <phoneticPr fontId="3" type="noConversion"/>
  </si>
  <si>
    <t>當季EPS創史新高</t>
    <phoneticPr fontId="3" type="noConversion"/>
  </si>
  <si>
    <t>金融</t>
    <phoneticPr fontId="3" type="noConversion"/>
  </si>
  <si>
    <t>金融</t>
    <phoneticPr fontId="3" type="noConversion"/>
  </si>
  <si>
    <t>109/11/06</t>
    <phoneticPr fontId="3" type="noConversion"/>
  </si>
  <si>
    <t>營業現淨利比 5 年內有 3 年小於 70%</t>
  </si>
  <si>
    <t>109/11/06</t>
    <phoneticPr fontId="3" type="noConversion"/>
  </si>
  <si>
    <t>電子通路</t>
    <phoneticPr fontId="3" type="noConversion"/>
  </si>
  <si>
    <t>109/11/06</t>
    <phoneticPr fontId="3" type="noConversion"/>
  </si>
  <si>
    <t>財務數據無明顯亮點，產業好壞需進一步研</t>
  </si>
  <si>
    <t>109/11</t>
    <phoneticPr fontId="3" type="noConversion"/>
  </si>
  <si>
    <t>金融等第四季呆帳後再布局</t>
    <phoneticPr fontId="3" type="noConversion"/>
  </si>
  <si>
    <t>11,12買0056利率高</t>
    <phoneticPr fontId="3" type="noConversion"/>
  </si>
  <si>
    <t>透過 5 個評估績優股的指標，鑑定公司是否為績優股。解鎖後才能使用。</t>
  </si>
  <si>
    <t>順位</t>
    <phoneticPr fontId="3" type="noConversion"/>
  </si>
  <si>
    <t>高股息高殖利率的公司</t>
  </si>
  <si>
    <t>短期有成長動能的公司</t>
  </si>
  <si>
    <t>大股東持股增加或減少的指標</t>
  </si>
  <si>
    <t>公司是否為績優股</t>
  </si>
  <si>
    <t>公司是否為轉機股</t>
  </si>
  <si>
    <t>股價被低估的公司</t>
    <phoneticPr fontId="3" type="noConversion"/>
  </si>
  <si>
    <t>地雷股的風險低 體質穩健的公司</t>
    <phoneticPr fontId="3" type="noConversion"/>
  </si>
  <si>
    <t>股價有被低估的公司</t>
    <phoneticPr fontId="3" type="noConversion"/>
  </si>
  <si>
    <t>股價未被低估的公司</t>
    <phoneticPr fontId="3" type="noConversion"/>
  </si>
  <si>
    <t>有高股息高殖利率的公司</t>
    <phoneticPr fontId="3" type="noConversion"/>
  </si>
  <si>
    <t>無高股息高殖利率的公司</t>
    <phoneticPr fontId="3" type="noConversion"/>
  </si>
  <si>
    <t>短期無成長動能的公司</t>
    <phoneticPr fontId="3" type="noConversion"/>
  </si>
  <si>
    <t>地雷股的風險低 體質未穩健的公司</t>
    <phoneticPr fontId="3" type="noConversion"/>
  </si>
  <si>
    <t>財務體質風險高。如果你偏好體質穩健的公司，英業達可以先暫時觀望。</t>
  </si>
  <si>
    <t>偏好高股息高殖利率的公司，英業達值得你加入追蹤觀察。</t>
  </si>
  <si>
    <t>近期業績成長優異。如果你偏好短期有成長動能的公司，英業達值得你加入追蹤觀察。</t>
  </si>
  <si>
    <t>顯示股價可能被低估。如果你偏好股價低估的公司，英業達可以加入追蹤觀察。</t>
  </si>
  <si>
    <t xml:space="preserve"> </t>
    <phoneticPr fontId="3" type="noConversion"/>
  </si>
  <si>
    <t>公司股利發放與殖利率表現差。如果你偏好高股息高殖利率的公司，旺宏並不適合你。</t>
    <phoneticPr fontId="3" type="noConversion"/>
  </si>
  <si>
    <t>公司是地雷股的風險低。如果你偏好體質穩健的公司，旺宏值得你加入追蹤觀察。</t>
    <phoneticPr fontId="3" type="noConversion"/>
  </si>
  <si>
    <t>公司股利發放與殖利率表現優異。如果你偏好高股息高殖利率的公司，仁寶值得你加入追蹤觀察。</t>
  </si>
  <si>
    <t>股價可能被低估。如果你偏好股價低估的公司，仁寶可以加入追蹤觀察。</t>
  </si>
  <si>
    <t>過 3 個評估大股東持股增加或減少的指標，鑑定公司內部人持股是否增加。解鎖後才能使用。</t>
  </si>
  <si>
    <t>透過 3 個評估轉機股的指標，鑑定公司是否為轉機股。解鎖後才能使用。</t>
  </si>
  <si>
    <t>近期成長表現尚可。需其他財務健診才考慮加入追蹤觀察</t>
    <phoneticPr fontId="3" type="noConversion"/>
  </si>
  <si>
    <t>公司財務體質風險高。如果你偏好體質穩健的公司，仁寶可以先暫時觀望。</t>
    <phoneticPr fontId="3" type="noConversion"/>
  </si>
  <si>
    <t>公司近期業績成長表現差勁。如果你偏好短期有成長動能的公司，仁寶並不適合你。</t>
    <phoneticPr fontId="3" type="noConversion"/>
  </si>
  <si>
    <t>月營收 YOY 連續三個月大於 0</t>
  </si>
  <si>
    <t>近一季毛利年增率大於 0</t>
  </si>
  <si>
    <t>近一季營業利益年增率大於 0</t>
  </si>
  <si>
    <t>近一季稅前淨利年增率大於 0</t>
  </si>
  <si>
    <t>近一季稅後淨利年增率大於 0</t>
  </si>
  <si>
    <t>成長股健診</t>
  </si>
  <si>
    <t>本益比在 5 年內區間最低 20 %</t>
  </si>
  <si>
    <t>本益比低於 50 % 公司</t>
  </si>
  <si>
    <t>股價淨值比在 5 年內區間最低 20 %</t>
  </si>
  <si>
    <t>股價淨值比低於 50 % 公司</t>
  </si>
  <si>
    <t>近一年股息殖利率大於 6 %</t>
  </si>
  <si>
    <t>近五年平均股息殖利率大於 6 %</t>
  </si>
  <si>
    <t>定存股健診</t>
  </si>
  <si>
    <t>連續五年都有發股息</t>
  </si>
  <si>
    <t>股息發放率五年內有三年大於 50 %</t>
  </si>
  <si>
    <t>股息發放率五年平均大於 50%</t>
  </si>
  <si>
    <t>地雷股健診</t>
  </si>
  <si>
    <t>自由現金流入近五年有三年大於 0</t>
  </si>
  <si>
    <t>自由現金流入近五年平均大於 0</t>
  </si>
  <si>
    <t>營業現金流入對淨利比近五年有三年大於 100%</t>
  </si>
  <si>
    <t>營業現金流入對淨利比近五年平均大於 100%</t>
  </si>
  <si>
    <t>應收帳款週轉天數小於等於去年同期數據</t>
  </si>
  <si>
    <t>存貨週轉天數小於等於去年同期數據</t>
  </si>
  <si>
    <t>籌碼健診</t>
  </si>
  <si>
    <t>績優股健診</t>
  </si>
  <si>
    <t>轉機股健診</t>
  </si>
  <si>
    <t>由於群益證屬於金融產業公司（所謂金融產業包含銀行、金控、保險、和證券⋯等產業），因此不適用目前的地雷股健診檢查項目。</t>
  </si>
  <si>
    <t>群益證通過 80% 定存股鑑定項目，代表公司股利發放與殖利率表現優異。如果你偏好高股息高殖利率的公司，群益證值得你加入追蹤觀察。</t>
  </si>
  <si>
    <t>群益證通過 80% 成長股檢查項目，代表公司近期業績成長優異。如果你偏好短期有成長動能的公司，群益證值得你加入追蹤觀察。</t>
  </si>
  <si>
    <t>群益證通過 50% 股價是否低估的檢查項目，初步來看公司股價並不算貴。如果其他財務健診結果也不錯，群益證可以考慮進一步深入研究。</t>
  </si>
  <si>
    <t>統一證只通過 40% 定存股鑑定項目，顯示公司股利發放與殖利率表現差。如果你偏好高股息高殖利率的公司，統一證並不適合你。</t>
  </si>
  <si>
    <t>統一證屬於金融產業公司（所謂金融產業包含銀行、金控、保險、和證券⋯等產業），因此不適用目前的地雷股健診檢查項目。</t>
  </si>
  <si>
    <t>統一證通過 60% 成長股檢查項目，代表近期成長表現還算及格。如果其他財務健診結果也不錯，可以考慮加入追蹤觀察。</t>
  </si>
  <si>
    <t>金融</t>
    <phoneticPr fontId="3" type="noConversion"/>
  </si>
  <si>
    <t>國票金通過 80% 成長股檢查項目，代表公司近期業績成長優異。如果你偏好短期有成長動能的公司，國票金值得你加入追蹤觀察。</t>
  </si>
  <si>
    <r>
      <rPr>
        <sz val="11"/>
        <color rgb="FFFF7C80"/>
        <rFont val="細明體"/>
        <family val="3"/>
        <charset val="136"/>
      </rPr>
      <t>國票金只通過</t>
    </r>
    <r>
      <rPr>
        <sz val="11"/>
        <color rgb="FFFF7C80"/>
        <rFont val="Arial"/>
        <family val="2"/>
      </rPr>
      <t xml:space="preserve"> 33% </t>
    </r>
    <r>
      <rPr>
        <sz val="11"/>
        <color rgb="FFFF7C80"/>
        <rFont val="細明體"/>
        <family val="3"/>
        <charset val="136"/>
      </rPr>
      <t>股價是否低估的檢查項目，初步來看股價並未低估。如果你偏好股價有明顯低估公司，國票金並不適合</t>
    </r>
    <phoneticPr fontId="3" type="noConversion"/>
  </si>
  <si>
    <r>
      <rPr>
        <sz val="11"/>
        <color rgb="FFFF7C80"/>
        <rFont val="細明體"/>
        <family val="3"/>
        <charset val="136"/>
      </rPr>
      <t>國票金屬於金融產業公司（所謂金融產業包含銀行、金控、保險、和證券</t>
    </r>
    <r>
      <rPr>
        <sz val="11"/>
        <color rgb="FFFF7C80"/>
        <rFont val="Arial"/>
        <family val="2"/>
      </rPr>
      <t>⋯</t>
    </r>
    <r>
      <rPr>
        <sz val="11"/>
        <color rgb="FFFF7C80"/>
        <rFont val="細明體"/>
        <family val="3"/>
        <charset val="136"/>
      </rPr>
      <t>等產業），不適用目前的地雷股健診檢查項目</t>
    </r>
    <phoneticPr fontId="3" type="noConversion"/>
  </si>
  <si>
    <t>公司是地雷股的風險低。如果你偏好體質穩健的公司，冠德值得你加入追蹤觀察。</t>
  </si>
  <si>
    <t>冠德通過 60% 定存股鑑定項目，公司股利發放與殖利率表現還算及格。如果其他財務健診結果也不錯，可以考慮加入追蹤觀察。</t>
  </si>
  <si>
    <t>冠德只通過 33% 股價是否低估的檢查項目，初步來看公司股價並未低估。如果你偏好股價有明顯低估的公司，冠德並不適合你。</t>
  </si>
  <si>
    <t>冠德通過 100% 成長股檢查項目，代表公司近期業績成長優異。如果</t>
    <phoneticPr fontId="3" type="noConversion"/>
  </si>
  <si>
    <t>你偏好短期有成長動能的公司，冠德值得你加入追蹤觀察。</t>
  </si>
  <si>
    <t>達欣工通過 50% 排除地雷股檢查項目，整體財務體質表現算及格。如果其他財務健診結果也不錯，可以考慮加入追蹤觀察。</t>
  </si>
  <si>
    <t>達欣工通過 60% 定存股鑑定項目，公司股利發放與殖利率表現還算及格。如果其他財務健診結果也不錯，可以考慮加入追蹤觀察。</t>
  </si>
  <si>
    <t>達欣工通過 100% 成長股檢查項目，代表公司近期業績成長優異。如果你偏好短期有成長動能的公司，達欣工值得你加入追蹤觀察。</t>
  </si>
  <si>
    <t>達欣工只通過 33% 股價是否低估的檢查項目，初步來看公司股價並未低估。如果你偏好股價有明顯低估的公司，達欣工並不適合你。</t>
  </si>
  <si>
    <t>聯強通過 80% 定存股鑑定項目，代表公司股利發放與殖利率表現優異。如果你偏好高股息高殖利率的公司，聯強值得你加入追蹤觀察。</t>
  </si>
  <si>
    <t>聯強通過 80% 成長股檢查項目，代表公司近期業績成長優異。如果你偏好短期有成長動能的公司，聯強值得你加入追蹤觀察。</t>
  </si>
  <si>
    <r>
      <rPr>
        <sz val="11"/>
        <color rgb="FF7030A0"/>
        <rFont val="細明體"/>
        <family val="3"/>
        <charset val="136"/>
      </rPr>
      <t>聯強通過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股價是否低估的檢查項目，看來公司股價並不算貴。</t>
    </r>
    <r>
      <rPr>
        <sz val="11"/>
        <color rgb="FFFF7C80"/>
        <rFont val="細明體"/>
        <family val="3"/>
        <charset val="136"/>
      </rPr>
      <t>如果其他財務健診結果也不錯，聯強可以考慮進一步深入研究。</t>
    </r>
    <phoneticPr fontId="3" type="noConversion"/>
  </si>
  <si>
    <r>
      <rPr>
        <sz val="11"/>
        <color rgb="FF7030A0"/>
        <rFont val="細明體"/>
        <family val="3"/>
        <charset val="136"/>
      </rPr>
      <t>聯強通過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排除地雷股檢查項目，整體財務體質表現算及格。</t>
    </r>
    <r>
      <rPr>
        <sz val="11"/>
        <color rgb="FFFF7C80"/>
        <rFont val="細明體"/>
        <family val="3"/>
        <charset val="136"/>
      </rPr>
      <t>如果其他財務健診結果也不錯，可以考慮加入追蹤觀察。</t>
    </r>
    <phoneticPr fontId="3" type="noConversion"/>
  </si>
  <si>
    <r>
      <rPr>
        <sz val="12"/>
        <color rgb="FFFF7C80"/>
        <rFont val="新細明體"/>
        <family val="1"/>
        <charset val="136"/>
        <scheme val="minor"/>
      </rPr>
      <t>如果其他財務健診結果也不錯，統一證可以考慮進一步深入研究</t>
    </r>
    <r>
      <rPr>
        <sz val="12"/>
        <color rgb="FF0000FF"/>
        <rFont val="新細明體"/>
        <family val="2"/>
        <charset val="136"/>
        <scheme val="minor"/>
      </rPr>
      <t>。</t>
    </r>
    <phoneticPr fontId="3" type="noConversion"/>
  </si>
  <si>
    <r>
      <rPr>
        <sz val="11"/>
        <color rgb="FF7030A0"/>
        <rFont val="細明體"/>
        <family val="3"/>
        <charset val="136"/>
      </rPr>
      <t>近期成長表現還算及格</t>
    </r>
    <r>
      <rPr>
        <sz val="11"/>
        <color rgb="FFFF7C80"/>
        <rFont val="細明體"/>
        <family val="3"/>
        <charset val="136"/>
      </rPr>
      <t>。如果其他財務健診結果也不錯，可以考慮加入追蹤觀察。</t>
    </r>
    <phoneticPr fontId="3" type="noConversion"/>
  </si>
  <si>
    <r>
      <rPr>
        <sz val="11"/>
        <color rgb="FF7030A0"/>
        <rFont val="細明體"/>
        <family val="3"/>
        <charset val="136"/>
      </rPr>
      <t>統一證通過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股價是否低估的檢查項目看來公司股價並不算貴。如果其他財務健診結果也不錯，統一證可以考慮進一步深入研究。</t>
    </r>
    <phoneticPr fontId="3" type="noConversion"/>
  </si>
  <si>
    <t>永豐餘通過 67% 排除地雷股檢查項目，代表公司是地雷股的風險低。如果你偏好體質穩健的公司，永豐餘值得你加入追蹤觀察。</t>
  </si>
  <si>
    <t>永豐餘只通過 40% 定存股鑑定項目，顯示公司股利發放與殖利率表現差。如果你偏好高股息高殖利率的公司，永豐餘並不適合你。</t>
  </si>
  <si>
    <r>
      <rPr>
        <sz val="11"/>
        <color rgb="FF7030A0"/>
        <rFont val="細明體"/>
        <family val="3"/>
        <charset val="136"/>
      </rPr>
      <t>永豐餘通過</t>
    </r>
    <r>
      <rPr>
        <sz val="11"/>
        <color rgb="FF7030A0"/>
        <rFont val="Arial"/>
        <family val="2"/>
      </rPr>
      <t xml:space="preserve"> 60% </t>
    </r>
    <r>
      <rPr>
        <sz val="11"/>
        <color rgb="FF7030A0"/>
        <rFont val="細明體"/>
        <family val="3"/>
        <charset val="136"/>
      </rPr>
      <t>成長股檢查項目，代表近期成長表現還算及格</t>
    </r>
    <r>
      <rPr>
        <sz val="11"/>
        <color rgb="FF000000"/>
        <rFont val="細明體"/>
        <family val="3"/>
        <charset val="136"/>
      </rPr>
      <t>。</t>
    </r>
    <r>
      <rPr>
        <sz val="11"/>
        <color rgb="FFFF7C80"/>
        <rFont val="細明體"/>
        <family val="3"/>
        <charset val="136"/>
      </rPr>
      <t>如果其他財務健診結果也不錯，可以考慮加入追蹤觀察。</t>
    </r>
    <phoneticPr fontId="3" type="noConversion"/>
  </si>
  <si>
    <r>
      <rPr>
        <sz val="11"/>
        <color rgb="FF7030A0"/>
        <rFont val="細明體"/>
        <family val="3"/>
        <charset val="136"/>
      </rPr>
      <t>永豐餘通過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股價是否低估檢查項目，看來公司股價並不算貴</t>
    </r>
    <r>
      <rPr>
        <sz val="11"/>
        <color rgb="FF000000"/>
        <rFont val="細明體"/>
        <family val="3"/>
        <charset val="136"/>
      </rPr>
      <t>。</t>
    </r>
    <r>
      <rPr>
        <sz val="11"/>
        <color rgb="FFFF7C80"/>
        <rFont val="細明體"/>
        <family val="3"/>
        <charset val="136"/>
      </rPr>
      <t>其他財務健診結果也不錯，可以考慮進一步深入研究。</t>
    </r>
    <phoneticPr fontId="3" type="noConversion"/>
  </si>
  <si>
    <t>東和鋼鐵只通過 17% 排除地雷股檢查項目，顯示公司財務體質風險高。如果你偏好體質穩健的公司，東和鋼鐵可以先暫時觀望。</t>
  </si>
  <si>
    <t>東和鋼鐵通過 80% 成長股檢查項目，代表公司近期業績成長優異。如果你偏好短期有成長動能的公司，東和鋼鐵值得你加入追蹤觀察。</t>
  </si>
  <si>
    <t>東和鋼鐵只通過 33% 股價是否低估的檢查項目，初步來看公司股價並未低估。如果你偏好股價有明顯低估的公司，東和鋼鐵並不適合你。</t>
  </si>
  <si>
    <r>
      <rPr>
        <sz val="11"/>
        <color rgb="FF7030A0"/>
        <rFont val="細明體"/>
        <family val="3"/>
        <charset val="136"/>
      </rPr>
      <t>東和鋼鐵通過</t>
    </r>
    <r>
      <rPr>
        <sz val="11"/>
        <color rgb="FF7030A0"/>
        <rFont val="Arial"/>
        <family val="2"/>
      </rPr>
      <t xml:space="preserve"> 60% </t>
    </r>
    <r>
      <rPr>
        <sz val="11"/>
        <color rgb="FF7030A0"/>
        <rFont val="細明體"/>
        <family val="3"/>
        <charset val="136"/>
      </rPr>
      <t>定存股鑑定項目，公司股利發放與殖利率表現還算及格</t>
    </r>
    <r>
      <rPr>
        <sz val="11"/>
        <color rgb="FFFF7C80"/>
        <rFont val="細明體"/>
        <family val="3"/>
        <charset val="136"/>
      </rPr>
      <t>。如果其他財務健診結果也不錯，可以考慮加入追蹤觀察。</t>
    </r>
    <phoneticPr fontId="3" type="noConversion"/>
  </si>
  <si>
    <t>南僑</t>
    <phoneticPr fontId="3" type="noConversion"/>
  </si>
  <si>
    <t>食品</t>
    <phoneticPr fontId="3" type="noConversion"/>
  </si>
  <si>
    <t>2.79%%</t>
    <phoneticPr fontId="3" type="noConversion"/>
  </si>
  <si>
    <r>
      <rPr>
        <sz val="11"/>
        <color rgb="FFFF0066"/>
        <rFont val="細明體"/>
        <family val="3"/>
        <charset val="136"/>
      </rPr>
      <t>近</t>
    </r>
    <r>
      <rPr>
        <sz val="11"/>
        <color rgb="FFFF0066"/>
        <rFont val="Arial"/>
        <family val="2"/>
      </rPr>
      <t xml:space="preserve"> 4 </t>
    </r>
    <r>
      <rPr>
        <sz val="11"/>
        <color rgb="FFFF0066"/>
        <rFont val="細明體"/>
        <family val="3"/>
        <charset val="136"/>
      </rPr>
      <t>季自由現金流為負</t>
    </r>
    <phoneticPr fontId="3" type="noConversion"/>
  </si>
  <si>
    <t>南僑只通過 20% 成長股檢查項目，顯示公司近期業績成長表現差勁。如果你偏好短期有成長動能的公司，南僑並不適合你。</t>
  </si>
  <si>
    <r>
      <rPr>
        <sz val="11"/>
        <color rgb="FF7030A0"/>
        <rFont val="細明體"/>
        <family val="3"/>
        <charset val="136"/>
      </rPr>
      <t>南僑通過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排除地雷股檢查項目，整體財務體質表現算及格。</t>
    </r>
    <r>
      <rPr>
        <sz val="11"/>
        <color rgb="FFFF7C80"/>
        <rFont val="細明體"/>
        <family val="3"/>
        <charset val="136"/>
      </rPr>
      <t>如果其他財務健診結果也不錯，可以考慮加入追蹤觀察。</t>
    </r>
    <phoneticPr fontId="3" type="noConversion"/>
  </si>
  <si>
    <r>
      <rPr>
        <sz val="11"/>
        <color rgb="FF7030A0"/>
        <rFont val="細明體"/>
        <family val="3"/>
        <charset val="136"/>
      </rPr>
      <t>通過</t>
    </r>
    <r>
      <rPr>
        <sz val="11"/>
        <color rgb="FF7030A0"/>
        <rFont val="Arial"/>
        <family val="2"/>
      </rPr>
      <t xml:space="preserve"> 50% </t>
    </r>
    <r>
      <rPr>
        <sz val="11"/>
        <color rgb="FF7030A0"/>
        <rFont val="細明體"/>
        <family val="3"/>
        <charset val="136"/>
      </rPr>
      <t>股價是否低估的檢查項目，看來公司股價並不算貴。其</t>
    </r>
    <r>
      <rPr>
        <sz val="11"/>
        <color rgb="FFFF7C80"/>
        <rFont val="細明體"/>
        <family val="3"/>
        <charset val="136"/>
      </rPr>
      <t>他財務健診結果也不錯，南僑可以考慮進一步深入研究。</t>
    </r>
    <phoneticPr fontId="3" type="noConversion"/>
  </si>
  <si>
    <t>便宜股健診</t>
    <phoneticPr fontId="3" type="noConversion"/>
  </si>
  <si>
    <t>看準此趨勢，元大投信推出首創「月月配＋年終配」的主動式台股基金，比起台灣人最愛的</t>
    <phoneticPr fontId="3" type="noConversion"/>
  </si>
  <si>
    <t>台灣 50 ETF（0050-TW）一年配息 2 次，這檔台股基金一年最多將領 13 次股息，等於首創台。</t>
    <phoneticPr fontId="3" type="noConversion"/>
  </si>
  <si>
    <t>股基金「年金化」，加上選股瞄準台股龍頭企業，預期將成為存股族新寵</t>
  </si>
  <si>
    <t>109/11/10</t>
    <phoneticPr fontId="3" type="noConversion"/>
  </si>
  <si>
    <t xml:space="preserve">外資已賣超 2274 億元，外界多指向外資已經將去年全年買超的 2442 億元 </t>
    <phoneticPr fontId="3" type="noConversion"/>
  </si>
  <si>
    <t xml:space="preserve">回吐超過 9 成、達 93%；但是外資持有台股比重高達 43%，以市值來看，等於外資有高達 </t>
    <phoneticPr fontId="3" type="noConversion"/>
  </si>
  <si>
    <t>14、5 兆的本在台股，賣超超過 2000 多億元，也僅占約 1% 多，影響有限</t>
  </si>
  <si>
    <t>「收益平準金設計」的月配息 + 年終配機制的台股主動型基金 - 元大台灣高股息優質龍頭基金</t>
  </si>
  <si>
    <t>所謂月月配，元大投信總經理黃昭棠指出，3/17-3/24 募集，基金 3/25 成立，</t>
    <phoneticPr fontId="3" type="noConversion"/>
  </si>
  <si>
    <t>而因為此檔台股基金為主動型基金，將有 180 天閉鎖期，在閉鎖期間布局持股，</t>
    <phoneticPr fontId="3" type="noConversion"/>
  </si>
  <si>
    <t>且在 7、8 月除權息旺季，收取各家龍頭企業的息收入袋，9 月底是每年的評價日，</t>
    <phoneticPr fontId="3" type="noConversion"/>
  </si>
  <si>
    <t>今年首次「月月配」是 10 月，之後每年 10 月到次年 9 月的累計可分配息收，在評價過後，</t>
    <phoneticPr fontId="3" type="noConversion"/>
  </si>
  <si>
    <t>會把整包息收分作 12 個月配發</t>
  </si>
  <si>
    <t>於次年 1 月份再配發給投資人，不過，若無資本利得，就無年終配</t>
  </si>
  <si>
    <t>而「年終配」，則是每年年底若基金資本利得為正數時，將在每年最後日曆日計算可分配金額</t>
    <phoneticPr fontId="3" type="noConversion"/>
  </si>
  <si>
    <t>此檔基金更首創將「收益平準金」納入在台股主動型基金中，可避免配息前，因為投資人大量</t>
    <phoneticPr fontId="3" type="noConversion"/>
  </si>
  <si>
    <t>湧入，而配息被稀釋的可能，等於本息分離，也讓配息機制更加完善</t>
  </si>
  <si>
    <t>更規劃為「配息」、「不配息（累積型）」型兩種受益權單位級別，方便投資人依照自身需求</t>
    <phoneticPr fontId="3" type="noConversion"/>
  </si>
  <si>
    <t>選擇，不配息型將息收再投入基金，對於暫無現金流需求的投資人，免去領息後再投入的不便。</t>
    <phoneticPr fontId="3" type="noConversion"/>
  </si>
  <si>
    <t>元大投信於2021/ 3 月 17 日至 3 月 24 日將募集台灣首檔有</t>
    <phoneticPr fontId="3" type="noConversion"/>
  </si>
  <si>
    <r>
      <rPr>
        <sz val="11"/>
        <color rgb="FF7030A0"/>
        <rFont val="細明體"/>
        <family val="3"/>
        <charset val="136"/>
      </rPr>
      <t>國票金通過</t>
    </r>
    <r>
      <rPr>
        <sz val="11"/>
        <color rgb="FF7030A0"/>
        <rFont val="Arial"/>
        <family val="2"/>
      </rPr>
      <t xml:space="preserve"> 60% </t>
    </r>
    <r>
      <rPr>
        <sz val="11"/>
        <color rgb="FF7030A0"/>
        <rFont val="細明體"/>
        <family val="3"/>
        <charset val="136"/>
      </rPr>
      <t>定存股鑑定項目，公司股利發放與殖利率表現還算及格</t>
    </r>
    <r>
      <rPr>
        <sz val="11"/>
        <color rgb="FFFF7C80"/>
        <rFont val="細明體"/>
        <family val="3"/>
        <charset val="136"/>
      </rPr>
      <t>。如果其他財務健診結果也不錯，可以考慮加入追蹤觀察。</t>
    </r>
    <phoneticPr fontId="3" type="noConversion"/>
  </si>
  <si>
    <t>志聖</t>
    <phoneticPr fontId="3" type="noConversion"/>
  </si>
  <si>
    <t>志聖</t>
    <phoneticPr fontId="3" type="noConversion"/>
  </si>
  <si>
    <r>
      <rPr>
        <sz val="11"/>
        <color rgb="FF7030A0"/>
        <rFont val="細明體"/>
        <family val="3"/>
        <charset val="136"/>
      </rPr>
      <t>南僑通過</t>
    </r>
    <r>
      <rPr>
        <sz val="11"/>
        <color rgb="FF7030A0"/>
        <rFont val="Arial"/>
        <family val="2"/>
      </rPr>
      <t xml:space="preserve"> 60% </t>
    </r>
    <r>
      <rPr>
        <sz val="11"/>
        <color rgb="FF7030A0"/>
        <rFont val="細明體"/>
        <family val="3"/>
        <charset val="136"/>
      </rPr>
      <t>定存股鑑定項目，公司股利發放與殖利率表現還算及格。其他財務健診也不錯，可以考慮加入追蹤觀察。</t>
    </r>
    <phoneticPr fontId="3" type="noConversion"/>
  </si>
  <si>
    <r>
      <t xml:space="preserve">股利發放與殖利率表現還算及格 </t>
    </r>
    <r>
      <rPr>
        <sz val="12"/>
        <color rgb="FFFF7C80"/>
        <rFont val="新細明體"/>
        <family val="1"/>
        <charset val="136"/>
        <scheme val="minor"/>
      </rPr>
      <t>如果其他財務健診結果也不錯，考慮加入追蹤觀察</t>
    </r>
    <phoneticPr fontId="3" type="noConversion"/>
  </si>
  <si>
    <t>大成</t>
    <phoneticPr fontId="3" type="noConversion"/>
  </si>
  <si>
    <t>南僑</t>
    <phoneticPr fontId="3" type="noConversion"/>
  </si>
  <si>
    <t>大成</t>
    <phoneticPr fontId="3" type="noConversion"/>
  </si>
  <si>
    <t>卜蜂</t>
    <phoneticPr fontId="3" type="noConversion"/>
  </si>
  <si>
    <t>佳格</t>
    <phoneticPr fontId="3" type="noConversion"/>
  </si>
  <si>
    <t>股利折現利用公司過去五年平均股利、ROE、本益比數值，計算出公司合理價值。當公司股利折現報酬率越接近 15%，公司股價就有偏低的可能；股利折現報酬率超過 5%，公司股價通常偏貴</t>
  </si>
  <si>
    <t>現金殖利率</t>
    <phoneticPr fontId="3" type="noConversion"/>
  </si>
  <si>
    <t>除息日</t>
    <phoneticPr fontId="3" type="noConversion"/>
  </si>
  <si>
    <t>水泥 鋼鐵 因過年 第四季旺季   每年 11 月、12 月是水泥需求較大的旺季，7月、8月則適逢雨季、颱風季，水泥產品易滯銷，亦即水泥業的淡季。</t>
    <phoneticPr fontId="3" type="noConversion"/>
  </si>
  <si>
    <t>台泥</t>
    <phoneticPr fontId="3" type="noConversion"/>
  </si>
  <si>
    <t>台灣水泥產業國內兩大龍頭廠為台泥及亞泥，其在國內水泥市佔率已達8成，產業趨近於飽和，故價格變化相對不受供需所影響，反而是必須看政策的變化</t>
  </si>
  <si>
    <r>
      <rPr>
        <sz val="12"/>
        <color theme="1" tint="0.34998626667073579"/>
        <rFont val="細明體"/>
        <family val="3"/>
        <charset val="136"/>
      </rPr>
      <t>由於國內營建業習慣於農曆年前趕工，因此每年</t>
    </r>
    <r>
      <rPr>
        <sz val="12"/>
        <color theme="1" tint="0.34998626667073579"/>
        <rFont val="Arial"/>
        <family val="2"/>
      </rPr>
      <t xml:space="preserve"> 11 </t>
    </r>
    <r>
      <rPr>
        <sz val="12"/>
        <color theme="1" tint="0.34998626667073579"/>
        <rFont val="細明體"/>
        <family val="3"/>
        <charset val="136"/>
      </rPr>
      <t>月、</t>
    </r>
    <r>
      <rPr>
        <sz val="12"/>
        <color theme="1" tint="0.34998626667073579"/>
        <rFont val="Arial"/>
        <family val="2"/>
      </rPr>
      <t xml:space="preserve">12 </t>
    </r>
    <r>
      <rPr>
        <sz val="12"/>
        <color theme="1" tint="0.34998626667073579"/>
        <rFont val="細明體"/>
        <family val="3"/>
        <charset val="136"/>
      </rPr>
      <t>月是水泥需求較大的旺季，</t>
    </r>
    <r>
      <rPr>
        <sz val="12"/>
        <color theme="1" tint="0.34998626667073579"/>
        <rFont val="Arial"/>
        <family val="2"/>
      </rPr>
      <t>7</t>
    </r>
    <r>
      <rPr>
        <sz val="12"/>
        <color theme="1" tint="0.34998626667073579"/>
        <rFont val="細明體"/>
        <family val="3"/>
        <charset val="136"/>
      </rPr>
      <t>月、</t>
    </r>
    <r>
      <rPr>
        <sz val="12"/>
        <color theme="1" tint="0.34998626667073579"/>
        <rFont val="Arial"/>
        <family val="2"/>
      </rPr>
      <t>8</t>
    </r>
    <r>
      <rPr>
        <sz val="12"/>
        <color theme="1" tint="0.34998626667073579"/>
        <rFont val="細明體"/>
        <family val="3"/>
        <charset val="136"/>
      </rPr>
      <t>月則適逢雨季、颱風季，水泥產品易滯銷，亦即水泥業的淡季。</t>
    </r>
    <phoneticPr fontId="3" type="noConversion"/>
  </si>
  <si>
    <t xml:space="preserve"> </t>
    <phoneticPr fontId="3" type="noConversion"/>
  </si>
  <si>
    <t xml:space="preserve"> </t>
    <phoneticPr fontId="3" type="noConversion"/>
  </si>
  <si>
    <t>109/11/12</t>
    <phoneticPr fontId="3" type="noConversion"/>
  </si>
  <si>
    <r>
      <t>22</t>
    </r>
    <r>
      <rPr>
        <sz val="12"/>
        <color rgb="FFFF0066"/>
        <rFont val="細明體"/>
        <family val="3"/>
        <charset val="136"/>
      </rPr>
      <t>天</t>
    </r>
    <phoneticPr fontId="3" type="noConversion"/>
  </si>
  <si>
    <t>109/11/12</t>
    <phoneticPr fontId="3" type="noConversion"/>
  </si>
  <si>
    <t>22.8*2</t>
    <phoneticPr fontId="3" type="noConversion"/>
  </si>
  <si>
    <t>109/11/13</t>
    <phoneticPr fontId="3" type="noConversion"/>
  </si>
  <si>
    <t>手交總費</t>
    <phoneticPr fontId="3" type="noConversion"/>
  </si>
  <si>
    <t>42.25*5</t>
    <phoneticPr fontId="3" type="noConversion"/>
  </si>
  <si>
    <t>109/11/13</t>
    <phoneticPr fontId="3" type="noConversion"/>
  </si>
  <si>
    <t>日期</t>
    <phoneticPr fontId="3" type="noConversion"/>
  </si>
  <si>
    <t>股名</t>
    <phoneticPr fontId="3" type="noConversion"/>
  </si>
  <si>
    <t>$$$</t>
    <phoneticPr fontId="3" type="noConversion"/>
  </si>
  <si>
    <r>
      <rPr>
        <b/>
        <sz val="10"/>
        <color rgb="FFFF0000"/>
        <rFont val="細明體"/>
        <family val="3"/>
        <charset val="136"/>
      </rPr>
      <t>合計</t>
    </r>
    <phoneticPr fontId="3" type="noConversion"/>
  </si>
  <si>
    <r>
      <t>10/20~10/26 = 6</t>
    </r>
    <r>
      <rPr>
        <sz val="9"/>
        <color rgb="FFFF0066"/>
        <rFont val="細明體"/>
        <family val="3"/>
        <charset val="136"/>
      </rPr>
      <t>天</t>
    </r>
    <phoneticPr fontId="3" type="noConversion"/>
  </si>
  <si>
    <r>
      <t>6+3=9</t>
    </r>
    <r>
      <rPr>
        <sz val="9"/>
        <color rgb="FFFF0066"/>
        <rFont val="細明體"/>
        <family val="3"/>
        <charset val="136"/>
      </rPr>
      <t>天</t>
    </r>
    <phoneticPr fontId="3" type="noConversion"/>
  </si>
  <si>
    <t>109/10/30</t>
    <phoneticPr fontId="3" type="noConversion"/>
  </si>
  <si>
    <t>旺宏</t>
    <phoneticPr fontId="3" type="noConversion"/>
  </si>
  <si>
    <t>台泥</t>
    <phoneticPr fontId="3" type="noConversion"/>
  </si>
  <si>
    <t>仁寶</t>
    <phoneticPr fontId="3" type="noConversion"/>
  </si>
  <si>
    <t>109/11/12</t>
    <phoneticPr fontId="3" type="noConversion"/>
  </si>
  <si>
    <t>109/10/13</t>
    <phoneticPr fontId="3" type="noConversion"/>
  </si>
  <si>
    <t>109/10/13</t>
    <phoneticPr fontId="3" type="noConversion"/>
  </si>
  <si>
    <t>2021  被動元件佳</t>
    <phoneticPr fontId="3" type="noConversion"/>
  </si>
  <si>
    <t>正隆</t>
    <phoneticPr fontId="3" type="noConversion"/>
  </si>
  <si>
    <t>紙業</t>
    <phoneticPr fontId="3" type="noConversion"/>
  </si>
  <si>
    <t>財報狗</t>
    <phoneticPr fontId="3" type="noConversion"/>
  </si>
  <si>
    <t xml:space="preserve"> </t>
    <phoneticPr fontId="3" type="noConversion"/>
  </si>
  <si>
    <t>先賣5支</t>
    <phoneticPr fontId="3" type="noConversion"/>
  </si>
  <si>
    <t>11/09大盤破萬三,11/13趨線向下</t>
    <phoneticPr fontId="3" type="noConversion"/>
  </si>
  <si>
    <t>官司 又彼特幣事件  賣了</t>
    <phoneticPr fontId="3" type="noConversion"/>
  </si>
  <si>
    <t>109/09/01</t>
    <phoneticPr fontId="3" type="noConversion"/>
  </si>
  <si>
    <t>109/09/09</t>
    <phoneticPr fontId="3" type="noConversion"/>
  </si>
  <si>
    <t>109/09/23</t>
    <phoneticPr fontId="3" type="noConversion"/>
  </si>
  <si>
    <t>109/09/24</t>
    <phoneticPr fontId="3" type="noConversion"/>
  </si>
  <si>
    <t>109/09/25</t>
    <phoneticPr fontId="3" type="noConversion"/>
  </si>
  <si>
    <t>元大高股息</t>
    <phoneticPr fontId="3" type="noConversion"/>
  </si>
  <si>
    <t>元0056</t>
    <phoneticPr fontId="3" type="noConversion"/>
  </si>
  <si>
    <t>國00878</t>
    <phoneticPr fontId="3" type="noConversion"/>
  </si>
  <si>
    <t>109/11/17除息0.05</t>
    <phoneticPr fontId="3" type="noConversion"/>
  </si>
  <si>
    <t>手交總費</t>
    <phoneticPr fontId="3" type="noConversion"/>
  </si>
  <si>
    <t>元大全球未來通訊ETF」(00861)「元大未來關鍵科技ETF」(00876)  「復華中國5G通信ETF」(00877)</t>
    <phoneticPr fontId="3" type="noConversion"/>
  </si>
  <si>
    <t>這三檔的費用來說是偏高，在配息方面，三檔均不配息</t>
    <phoneticPr fontId="3" type="noConversion"/>
  </si>
  <si>
    <t xml:space="preserve">但是在台灣再發行一個憑證，方便台灣投資人購買它 (有點危險) 的股票 </t>
    <phoneticPr fontId="3" type="noConversion"/>
  </si>
  <si>
    <t>KY股 也同樣是海外的企業，在國外沒有上市，但把台灣作為第一次上市募資的地點。</t>
    <phoneticPr fontId="3" type="noConversion"/>
  </si>
  <si>
    <t>91開頭的TDR存託憑證股票，也就是TDR 簡單來說，這間公司在國外已經是上市櫃企業，</t>
    <phoneticPr fontId="3" type="noConversion"/>
  </si>
  <si>
    <t>KY股 表示這些企業都是在國外註冊，來台上市的股票，也能理解為境外公司回台掛牌上市。</t>
    <phoneticPr fontId="3" type="noConversion"/>
  </si>
  <si>
    <t>不少是以大陸市場為主的企業，因為公司多設籍在英屬開曼群島 (避稅天堂)</t>
    <phoneticPr fontId="3" type="noConversion"/>
  </si>
  <si>
    <t>國泰金</t>
    <phoneticPr fontId="3" type="noConversion"/>
  </si>
  <si>
    <t>富邦金</t>
    <phoneticPr fontId="3" type="noConversion"/>
  </si>
  <si>
    <t>股價</t>
    <phoneticPr fontId="3" type="noConversion"/>
  </si>
  <si>
    <t>元大金</t>
    <phoneticPr fontId="3" type="noConversion"/>
  </si>
  <si>
    <t>中信金</t>
    <phoneticPr fontId="3" type="noConversion"/>
  </si>
  <si>
    <t>永豐金</t>
    <phoneticPr fontId="3" type="noConversion"/>
  </si>
  <si>
    <t>玉山金</t>
    <phoneticPr fontId="3" type="noConversion"/>
  </si>
  <si>
    <t>以前挑到飆股不會抱..因為不懂他的價值..看了本書作者的大作..開始懂得計算股票價值(目標值或者合理股價)以即財報內容真實性..陷阱等等!!</t>
  </si>
  <si>
    <t>當月營收就是當月營收，如果你說是現金一個月後才入帳，那就是當月認列營收，但是現金未收到，所以當月資產上要認列一筆應收帳款。等到下個月收到現金，</t>
    <phoneticPr fontId="3" type="noConversion"/>
  </si>
  <si>
    <t>毛利率上升，營業利益率下降  =&gt; 產品競爭力上升，但管理能力太差，反而吃掉獲利，所以整體盈餘品質下降</t>
    <phoneticPr fontId="3" type="noConversion"/>
  </si>
  <si>
    <t>毛利率下降，營業利益率上升 =&gt; 產品競爭力下降，但管理能力彌補產品劣勢反而獲利。本業盈餘品質上升來自經營 層面的增強。</t>
    <phoneticPr fontId="3" type="noConversion"/>
  </si>
  <si>
    <t xml:space="preserve"> </t>
    <phoneticPr fontId="3" type="noConversion"/>
  </si>
  <si>
    <t>109/11/16</t>
    <phoneticPr fontId="3" type="noConversion"/>
  </si>
  <si>
    <t>109/11/16</t>
    <phoneticPr fontId="3" type="noConversion"/>
  </si>
  <si>
    <t>32.6*4</t>
    <phoneticPr fontId="3" type="noConversion"/>
  </si>
  <si>
    <t>單季營收季成長率 = (此季營收 - 上季營收) / 上季營收 * 100 %</t>
  </si>
  <si>
    <t>營收年成長率 = (目前累計營收 - 去年同期累計營收) / 去年同期累計營收 * 100 %</t>
  </si>
  <si>
    <t>2.當近3個月營收年成長率反轉下跌，並跌破近6或12個月年營收成長率=&gt;業績走空</t>
  </si>
  <si>
    <t>27天</t>
    <phoneticPr fontId="3" type="noConversion"/>
  </si>
  <si>
    <t>9天</t>
    <phoneticPr fontId="3" type="noConversion"/>
  </si>
  <si>
    <t>109/11/16</t>
    <phoneticPr fontId="3" type="noConversion"/>
  </si>
  <si>
    <t>日盛金</t>
    <phoneticPr fontId="3" type="noConversion"/>
  </si>
  <si>
    <t>109/11/17</t>
    <phoneticPr fontId="3" type="noConversion"/>
  </si>
  <si>
    <t>109/11/17</t>
    <phoneticPr fontId="3" type="noConversion"/>
  </si>
  <si>
    <t>22天</t>
    <phoneticPr fontId="3" type="noConversion"/>
  </si>
  <si>
    <t>29天</t>
    <phoneticPr fontId="3" type="noConversion"/>
  </si>
  <si>
    <r>
      <t>27</t>
    </r>
    <r>
      <rPr>
        <sz val="12"/>
        <color rgb="FFFF0066"/>
        <rFont val="細明體"/>
        <family val="3"/>
        <charset val="136"/>
      </rPr>
      <t>天</t>
    </r>
    <phoneticPr fontId="3" type="noConversion"/>
  </si>
  <si>
    <t>國泰永續高股息</t>
  </si>
  <si>
    <t>109/09/01</t>
    <phoneticPr fontId="3" type="noConversion"/>
  </si>
  <si>
    <t xml:space="preserve"> </t>
    <phoneticPr fontId="3" type="noConversion"/>
  </si>
  <si>
    <t>109/11/17</t>
    <phoneticPr fontId="3" type="noConversion"/>
  </si>
  <si>
    <t>元0056</t>
    <phoneticPr fontId="3" type="noConversion"/>
  </si>
  <si>
    <t>元00876</t>
    <phoneticPr fontId="3" type="noConversion"/>
  </si>
  <si>
    <r>
      <rPr>
        <sz val="11"/>
        <rFont val="細明體"/>
        <family val="3"/>
        <charset val="136"/>
      </rPr>
      <t>月營收成長率</t>
    </r>
    <r>
      <rPr>
        <sz val="11"/>
        <rFont val="Arial"/>
        <family val="2"/>
      </rPr>
      <t xml:space="preserve"> = (</t>
    </r>
    <r>
      <rPr>
        <sz val="11"/>
        <rFont val="細明體"/>
        <family val="3"/>
        <charset val="136"/>
      </rPr>
      <t>這個月營收</t>
    </r>
    <r>
      <rPr>
        <sz val="11"/>
        <rFont val="Arial"/>
        <family val="2"/>
      </rPr>
      <t xml:space="preserve"> - </t>
    </r>
    <r>
      <rPr>
        <sz val="11"/>
        <rFont val="細明體"/>
        <family val="3"/>
        <charset val="136"/>
      </rPr>
      <t>上個月營收</t>
    </r>
    <r>
      <rPr>
        <sz val="11"/>
        <rFont val="Arial"/>
        <family val="2"/>
      </rPr>
      <t xml:space="preserve">) / </t>
    </r>
    <r>
      <rPr>
        <sz val="11"/>
        <rFont val="細明體"/>
        <family val="3"/>
        <charset val="136"/>
      </rPr>
      <t>上個月營收</t>
    </r>
    <r>
      <rPr>
        <sz val="11"/>
        <rFont val="Arial"/>
        <family val="2"/>
      </rPr>
      <t xml:space="preserve"> * 100 %</t>
    </r>
    <phoneticPr fontId="3" type="noConversion"/>
  </si>
  <si>
    <t>1.當近3個月營收年成長率止跌回升，並漲破近6或12個月年營收成長率=&gt;業績走多</t>
    <phoneticPr fontId="3" type="noConversion"/>
  </si>
  <si>
    <t>先買00878(上游 中游 硬體) 若5G賣得好再買00861(中下游含行銷)</t>
    <phoneticPr fontId="3" type="noConversion"/>
  </si>
  <si>
    <t>11/17大盤續漲 賣光</t>
    <phoneticPr fontId="3" type="noConversion"/>
  </si>
  <si>
    <t>11/17跳空長31~34</t>
    <phoneticPr fontId="3" type="noConversion"/>
  </si>
  <si>
    <t>基本上股票的長期報酬率一定打敗通膨、定存或是儲蓄保單，但在選股上必須再三斟酌，同時考量穩定配息的標的，降低風險。</t>
  </si>
  <si>
    <t>109/11/19</t>
    <phoneticPr fontId="3" type="noConversion"/>
  </si>
  <si>
    <t>109/11/19</t>
    <phoneticPr fontId="3" type="noConversion"/>
  </si>
  <si>
    <t>109/10/21</t>
    <phoneticPr fontId="3" type="noConversion"/>
  </si>
  <si>
    <t xml:space="preserve"> </t>
    <phoneticPr fontId="3" type="noConversion"/>
  </si>
  <si>
    <t>109/10/19</t>
    <phoneticPr fontId="3" type="noConversion"/>
  </si>
  <si>
    <t>我的建議是「傳統產業」或是「科技產業」表現較佳，這兩者潛在的獲利機會明顯大於金融股，國內金融股成長動能疲弱，</t>
    <phoneticPr fontId="3" type="noConversion"/>
  </si>
  <si>
    <t>長期維持低股價有其結構性因素，此時並不適合投入過多比重。</t>
  </si>
  <si>
    <t>109/11/24</t>
    <phoneticPr fontId="3" type="noConversion"/>
  </si>
  <si>
    <t>109/11/23不知為何大跌 終場賣</t>
    <phoneticPr fontId="3" type="noConversion"/>
  </si>
  <si>
    <r>
      <t>20</t>
    </r>
    <r>
      <rPr>
        <sz val="12"/>
        <color rgb="FFFF0066"/>
        <rFont val="細明體"/>
        <family val="3"/>
        <charset val="136"/>
      </rPr>
      <t>天</t>
    </r>
    <phoneticPr fontId="3" type="noConversion"/>
  </si>
  <si>
    <t>陸海 櫃</t>
    <phoneticPr fontId="3" type="noConversion"/>
  </si>
  <si>
    <t>航運</t>
    <phoneticPr fontId="3" type="noConversion"/>
  </si>
  <si>
    <t>重機吊裝運輸  離岸風電工程</t>
    <phoneticPr fontId="3" type="noConversion"/>
  </si>
  <si>
    <t>109/11/24</t>
    <phoneticPr fontId="3" type="noConversion"/>
  </si>
  <si>
    <t>109/11/24</t>
    <phoneticPr fontId="3" type="noConversion"/>
  </si>
  <si>
    <r>
      <rPr>
        <sz val="12"/>
        <color rgb="FFFF0000"/>
        <rFont val="Arial Unicode MS"/>
        <family val="2"/>
        <charset val="136"/>
      </rPr>
      <t>日期</t>
    </r>
    <phoneticPr fontId="3" type="noConversion"/>
  </si>
  <si>
    <r>
      <rPr>
        <sz val="12"/>
        <color rgb="FFFF0000"/>
        <rFont val="Arial Unicode MS"/>
        <family val="2"/>
        <charset val="136"/>
      </rPr>
      <t>手續費</t>
    </r>
    <phoneticPr fontId="3" type="noConversion"/>
  </si>
  <si>
    <r>
      <rPr>
        <sz val="12"/>
        <color rgb="FFFF0000"/>
        <rFont val="Arial Unicode MS"/>
        <family val="2"/>
        <charset val="136"/>
      </rPr>
      <t>買價</t>
    </r>
    <phoneticPr fontId="3" type="noConversion"/>
  </si>
  <si>
    <r>
      <rPr>
        <sz val="12"/>
        <color rgb="FFFF0000"/>
        <rFont val="Arial Unicode MS"/>
        <family val="2"/>
        <charset val="136"/>
      </rPr>
      <t>買成本</t>
    </r>
    <phoneticPr fontId="3" type="noConversion"/>
  </si>
  <si>
    <t xml:space="preserve"> </t>
    <phoneticPr fontId="3" type="noConversion"/>
  </si>
  <si>
    <r>
      <t>78</t>
    </r>
    <r>
      <rPr>
        <sz val="12"/>
        <color rgb="FFFF0066"/>
        <rFont val="細明體"/>
        <family val="3"/>
        <charset val="136"/>
      </rPr>
      <t>天</t>
    </r>
    <phoneticPr fontId="3" type="noConversion"/>
  </si>
  <si>
    <t>燁輝</t>
    <phoneticPr fontId="3" type="noConversion"/>
  </si>
  <si>
    <t>聯電</t>
    <phoneticPr fontId="3" type="noConversion"/>
  </si>
  <si>
    <t>IC代工</t>
    <phoneticPr fontId="3" type="noConversion"/>
  </si>
  <si>
    <t>109/11/23</t>
    <phoneticPr fontId="3" type="noConversion"/>
  </si>
  <si>
    <t>36.35*4+124</t>
    <phoneticPr fontId="3" type="noConversion"/>
  </si>
  <si>
    <t>109/11/26</t>
    <phoneticPr fontId="3" type="noConversion"/>
  </si>
  <si>
    <t>聯電</t>
    <phoneticPr fontId="3" type="noConversion"/>
  </si>
  <si>
    <t>109/11/26</t>
    <phoneticPr fontId="3" type="noConversion"/>
  </si>
  <si>
    <t>松瑞藥櫃</t>
    <phoneticPr fontId="3" type="noConversion"/>
  </si>
  <si>
    <t>生技</t>
    <phoneticPr fontId="3" type="noConversion"/>
  </si>
  <si>
    <t>42.45*2+72</t>
    <phoneticPr fontId="3" type="noConversion"/>
  </si>
  <si>
    <t>109/11/17</t>
    <phoneticPr fontId="3" type="noConversion"/>
  </si>
  <si>
    <t>股市有一句諺語：「新手看價，老手看量！」</t>
  </si>
  <si>
    <t>1.ROE &gt; 8% – 確保公司有一定的經營績效</t>
  </si>
  <si>
    <t>2.連續五年以上的現金股利發放紀錄 – 確保公司的金流強健</t>
  </si>
  <si>
    <t>選股</t>
    <phoneticPr fontId="3" type="noConversion"/>
  </si>
  <si>
    <t>2021 金融科技:中信金 行動支付  健康科技:佳世達 遠距醫療 綠色科技:合晶  太陽能  前線100%</t>
    <phoneticPr fontId="3" type="noConversion"/>
  </si>
  <si>
    <t>2021 傳產亮點 綠能:華新 中興電</t>
    <phoneticPr fontId="3" type="noConversion"/>
  </si>
  <si>
    <t>至上</t>
    <phoneticPr fontId="3" type="noConversion"/>
  </si>
  <si>
    <t>股   號</t>
    <phoneticPr fontId="3" type="noConversion"/>
  </si>
  <si>
    <t>20.04.23</t>
    <phoneticPr fontId="3" type="noConversion"/>
  </si>
  <si>
    <t>19.07.22</t>
    <phoneticPr fontId="3" type="noConversion"/>
  </si>
  <si>
    <t>18.08.09</t>
    <phoneticPr fontId="3" type="noConversion"/>
  </si>
  <si>
    <t>17.07.13</t>
    <phoneticPr fontId="3" type="noConversion"/>
  </si>
  <si>
    <t>16.09.05</t>
    <phoneticPr fontId="3" type="noConversion"/>
  </si>
  <si>
    <t>21.00.00</t>
    <phoneticPr fontId="3" type="noConversion"/>
  </si>
  <si>
    <t>值利率</t>
    <phoneticPr fontId="3" type="noConversion"/>
  </si>
  <si>
    <t>填息日</t>
    <phoneticPr fontId="3" type="noConversion"/>
  </si>
  <si>
    <t>除前最高收盤</t>
    <phoneticPr fontId="3" type="noConversion"/>
  </si>
  <si>
    <t>除後最低收盤</t>
    <phoneticPr fontId="3" type="noConversion"/>
  </si>
  <si>
    <t>前日高低價</t>
    <phoneticPr fontId="3" type="noConversion"/>
  </si>
  <si>
    <t>當日高低價</t>
    <phoneticPr fontId="3" type="noConversion"/>
  </si>
  <si>
    <t>填息</t>
    <phoneticPr fontId="3" type="noConversion"/>
  </si>
  <si>
    <t>32.50 32.10 32.25</t>
    <phoneticPr fontId="3" type="noConversion"/>
  </si>
  <si>
    <t>07/17] 37.80 36.50 36.60</t>
    <phoneticPr fontId="3" type="noConversion"/>
  </si>
  <si>
    <t>32.90 32.10 32.15</t>
    <phoneticPr fontId="3" type="noConversion"/>
  </si>
  <si>
    <t>04/17] 35.95 34.50 34.95</t>
    <phoneticPr fontId="3" type="noConversion"/>
  </si>
  <si>
    <t>07/28] 29.25 28.95 29.05</t>
    <phoneticPr fontId="3" type="noConversion"/>
  </si>
  <si>
    <t>10/30] 25.20 24.80 25.20</t>
    <phoneticPr fontId="3" type="noConversion"/>
  </si>
  <si>
    <r>
      <t xml:space="preserve">35.15 34.35 </t>
    </r>
    <r>
      <rPr>
        <sz val="10"/>
        <color rgb="FF3333FF"/>
        <rFont val="Arial Unicode MS"/>
        <family val="2"/>
        <charset val="136"/>
      </rPr>
      <t>34.95</t>
    </r>
    <phoneticPr fontId="3" type="noConversion"/>
  </si>
  <si>
    <r>
      <t xml:space="preserve">32.10 31.80 </t>
    </r>
    <r>
      <rPr>
        <sz val="10"/>
        <color rgb="FF3333FF"/>
        <rFont val="Arial Unicode MS"/>
        <family val="2"/>
        <charset val="136"/>
      </rPr>
      <t>31.90</t>
    </r>
    <phoneticPr fontId="3" type="noConversion"/>
  </si>
  <si>
    <t>29.10 28.70 28.70</t>
    <phoneticPr fontId="3" type="noConversion"/>
  </si>
  <si>
    <t>07/12] 33.20 32.90 33.00</t>
    <phoneticPr fontId="3" type="noConversion"/>
  </si>
  <si>
    <t>08/06] 27.35 26.45 27.10</t>
    <phoneticPr fontId="3" type="noConversion"/>
  </si>
  <si>
    <t>達欣工</t>
    <phoneticPr fontId="3" type="noConversion"/>
  </si>
  <si>
    <t>股    價</t>
    <phoneticPr fontId="3" type="noConversion"/>
  </si>
  <si>
    <t>股    價</t>
    <phoneticPr fontId="3" type="noConversion"/>
  </si>
  <si>
    <t>21/00.00</t>
    <phoneticPr fontId="3" type="noConversion"/>
  </si>
  <si>
    <t>20.07.30</t>
    <phoneticPr fontId="3" type="noConversion"/>
  </si>
  <si>
    <t>18.07.09</t>
    <phoneticPr fontId="3" type="noConversion"/>
  </si>
  <si>
    <t>22.30 21.85 22.10</t>
    <phoneticPr fontId="3" type="noConversion"/>
  </si>
  <si>
    <t>07/07] 24.00 23.30 23.55</t>
    <phoneticPr fontId="3" type="noConversion"/>
  </si>
  <si>
    <t>買價</t>
    <phoneticPr fontId="3" type="noConversion"/>
  </si>
  <si>
    <t>30日內</t>
    <phoneticPr fontId="3" type="noConversion"/>
  </si>
  <si>
    <t>20.35 20.05 20.10</t>
    <phoneticPr fontId="3" type="noConversion"/>
  </si>
  <si>
    <r>
      <t xml:space="preserve">23.40 23.20 </t>
    </r>
    <r>
      <rPr>
        <sz val="10"/>
        <color rgb="FF3333FF"/>
        <rFont val="Arial Unicode MS"/>
        <family val="2"/>
        <charset val="136"/>
      </rPr>
      <t>23.30</t>
    </r>
    <phoneticPr fontId="3" type="noConversion"/>
  </si>
  <si>
    <r>
      <t xml:space="preserve">22.00 21.90 </t>
    </r>
    <r>
      <rPr>
        <sz val="10"/>
        <color rgb="FF3333FF"/>
        <rFont val="Arial Unicode MS"/>
        <family val="2"/>
        <charset val="136"/>
      </rPr>
      <t>21.90</t>
    </r>
    <phoneticPr fontId="3" type="noConversion"/>
  </si>
  <si>
    <t>4個月</t>
    <phoneticPr fontId="3" type="noConversion"/>
  </si>
  <si>
    <t>8個月</t>
    <phoneticPr fontId="3" type="noConversion"/>
  </si>
  <si>
    <t>2年半</t>
    <phoneticPr fontId="3" type="noConversion"/>
  </si>
  <si>
    <t>台泥</t>
    <phoneticPr fontId="3" type="noConversion"/>
  </si>
  <si>
    <t>殖利率%</t>
    <phoneticPr fontId="3" type="noConversion"/>
  </si>
  <si>
    <t>全漢</t>
    <phoneticPr fontId="3" type="noConversion"/>
  </si>
  <si>
    <t>儲能不斷電</t>
    <phoneticPr fontId="3" type="noConversion"/>
  </si>
  <si>
    <t>2/0.3</t>
    <phoneticPr fontId="3" type="noConversion"/>
  </si>
  <si>
    <t>全國電</t>
    <phoneticPr fontId="3" type="noConversion"/>
  </si>
  <si>
    <t>R 23.15</t>
    <phoneticPr fontId="3" type="noConversion"/>
  </si>
  <si>
    <t>19.07.18</t>
    <phoneticPr fontId="3" type="noConversion"/>
  </si>
  <si>
    <t>量百張</t>
    <phoneticPr fontId="3" type="noConversion"/>
  </si>
  <si>
    <t>70.30 68.50 70.30</t>
    <phoneticPr fontId="3" type="noConversion"/>
  </si>
  <si>
    <t>72.2  71.40 72.10</t>
    <phoneticPr fontId="3" type="noConversion"/>
  </si>
  <si>
    <t>06/08]72.30 70.70 70.90</t>
    <phoneticPr fontId="3" type="noConversion"/>
  </si>
  <si>
    <t>09/25] 69.00 67.40 68.20</t>
    <phoneticPr fontId="3" type="noConversion"/>
  </si>
  <si>
    <t>5個月</t>
    <phoneticPr fontId="3" type="noConversion"/>
  </si>
  <si>
    <t>R6.85</t>
    <phoneticPr fontId="3" type="noConversion"/>
  </si>
  <si>
    <t>入夏布局太陽能</t>
    <phoneticPr fontId="3" type="noConversion"/>
  </si>
  <si>
    <t>24.60 24.30 24.30</t>
    <phoneticPr fontId="3" type="noConversion"/>
  </si>
  <si>
    <t>23.35 23.00 23.30</t>
    <phoneticPr fontId="3" type="noConversion"/>
  </si>
  <si>
    <t>06/11] 25.50 23.60 23.60</t>
    <phoneticPr fontId="3" type="noConversion"/>
  </si>
  <si>
    <t>07/28] 23.20 22.65 22.65</t>
    <phoneticPr fontId="3" type="noConversion"/>
  </si>
  <si>
    <t>1個月</t>
    <phoneticPr fontId="3" type="noConversion"/>
  </si>
  <si>
    <t>0.89/量千</t>
    <phoneticPr fontId="3" type="noConversion"/>
  </si>
  <si>
    <t>淨 3.22</t>
    <phoneticPr fontId="3" type="noConversion"/>
  </si>
  <si>
    <t>量千百張</t>
    <phoneticPr fontId="3" type="noConversion"/>
  </si>
  <si>
    <t>亞泥</t>
    <phoneticPr fontId="3" type="noConversion"/>
  </si>
  <si>
    <t>淨1.1</t>
    <phoneticPr fontId="3" type="noConversion"/>
  </si>
  <si>
    <t>R7.36</t>
    <phoneticPr fontId="3" type="noConversion"/>
  </si>
  <si>
    <t>淨1.44</t>
    <phoneticPr fontId="3" type="noConversion"/>
  </si>
  <si>
    <t>R12.99</t>
    <phoneticPr fontId="3" type="noConversion"/>
  </si>
  <si>
    <t>2.5/0.5</t>
    <phoneticPr fontId="3" type="noConversion"/>
  </si>
  <si>
    <t>3.3/0.7</t>
    <phoneticPr fontId="3" type="noConversion"/>
  </si>
  <si>
    <t>1.5/1.0</t>
    <phoneticPr fontId="3" type="noConversion"/>
  </si>
  <si>
    <t>21.00.00</t>
    <phoneticPr fontId="3" type="noConversion"/>
  </si>
  <si>
    <t>20.08.12</t>
    <phoneticPr fontId="3" type="noConversion"/>
  </si>
  <si>
    <t>19.08.13</t>
    <phoneticPr fontId="3" type="noConversion"/>
  </si>
  <si>
    <t>18.07.26</t>
    <phoneticPr fontId="3" type="noConversion"/>
  </si>
  <si>
    <t>17.07.25</t>
    <phoneticPr fontId="3" type="noConversion"/>
  </si>
  <si>
    <r>
      <t xml:space="preserve">35.30 34.95 </t>
    </r>
    <r>
      <rPr>
        <sz val="10"/>
        <color rgb="FF3333FF"/>
        <rFont val="Arial Unicode MS"/>
        <family val="2"/>
        <charset val="136"/>
      </rPr>
      <t>34.95</t>
    </r>
    <phoneticPr fontId="3" type="noConversion"/>
  </si>
  <si>
    <t>41.45 40.85 41.00</t>
    <phoneticPr fontId="3" type="noConversion"/>
  </si>
  <si>
    <t>07/21] 45.80 45.20 45.55</t>
    <phoneticPr fontId="3" type="noConversion"/>
  </si>
  <si>
    <t>09.24] 40.50 40.00 40.05</t>
    <phoneticPr fontId="3" type="noConversion"/>
  </si>
  <si>
    <t>37.85 37.05 37.25</t>
    <phoneticPr fontId="3" type="noConversion"/>
  </si>
  <si>
    <t>07/02]46.60 45.90 46.35</t>
    <phoneticPr fontId="3" type="noConversion"/>
  </si>
  <si>
    <t>44.15 43.90 43.95</t>
    <phoneticPr fontId="3" type="noConversion"/>
  </si>
  <si>
    <t>4個月</t>
    <phoneticPr fontId="3" type="noConversion"/>
  </si>
  <si>
    <t>7個月</t>
    <phoneticPr fontId="3" type="noConversion"/>
  </si>
  <si>
    <t>漸高</t>
    <phoneticPr fontId="3" type="noConversion"/>
  </si>
  <si>
    <t>46.75 46.50 46.50</t>
    <phoneticPr fontId="3" type="noConversion"/>
  </si>
  <si>
    <t>前日高低收價</t>
    <phoneticPr fontId="3" type="noConversion"/>
  </si>
  <si>
    <t>當日高低收價</t>
    <phoneticPr fontId="3" type="noConversion"/>
  </si>
  <si>
    <t>除後最低收盤</t>
    <phoneticPr fontId="3" type="noConversion"/>
  </si>
  <si>
    <t>除前最高收盤</t>
    <phoneticPr fontId="3" type="noConversion"/>
  </si>
  <si>
    <t>20.07.23</t>
    <phoneticPr fontId="3" type="noConversion"/>
  </si>
  <si>
    <t>19.07.24</t>
    <phoneticPr fontId="3" type="noConversion"/>
  </si>
  <si>
    <t>18.08.30</t>
    <phoneticPr fontId="3" type="noConversion"/>
  </si>
  <si>
    <t>17.08.30</t>
    <phoneticPr fontId="3" type="noConversion"/>
  </si>
  <si>
    <t>46.75 45.95 46.30</t>
    <phoneticPr fontId="3" type="noConversion"/>
  </si>
  <si>
    <t>42.40 41.80 41.90</t>
    <phoneticPr fontId="3" type="noConversion"/>
  </si>
  <si>
    <t>07/13] 46.90 46.25 46.40</t>
    <phoneticPr fontId="3" type="noConversion"/>
  </si>
  <si>
    <t>8個月</t>
    <phoneticPr fontId="3" type="noConversion"/>
  </si>
  <si>
    <t>46.85 46.05 46.80</t>
    <phoneticPr fontId="3" type="noConversion"/>
  </si>
  <si>
    <t>43.55 42.90 42.90</t>
    <phoneticPr fontId="3" type="noConversion"/>
  </si>
  <si>
    <t>06/27] 48.90 47.45 48.90</t>
    <phoneticPr fontId="3" type="noConversion"/>
  </si>
  <si>
    <t>08/06] 40.90 40.25 40.65</t>
    <phoneticPr fontId="3" type="noConversion"/>
  </si>
  <si>
    <t>07/30] 40.00 39.50 40.00</t>
    <phoneticPr fontId="3" type="noConversion"/>
  </si>
  <si>
    <t>2個月</t>
    <phoneticPr fontId="3" type="noConversion"/>
  </si>
  <si>
    <t>光隆/紡織</t>
    <phoneticPr fontId="3" type="noConversion"/>
  </si>
  <si>
    <t>淨1.32</t>
    <phoneticPr fontId="3" type="noConversion"/>
  </si>
  <si>
    <t>R7.07</t>
    <phoneticPr fontId="3" type="noConversion"/>
  </si>
  <si>
    <t>量少百</t>
    <phoneticPr fontId="3" type="noConversion"/>
  </si>
  <si>
    <t>20.09.09</t>
    <phoneticPr fontId="3" type="noConversion"/>
  </si>
  <si>
    <t>19.06.27</t>
    <phoneticPr fontId="3" type="noConversion"/>
  </si>
  <si>
    <t>18.08.15</t>
    <phoneticPr fontId="3" type="noConversion"/>
  </si>
  <si>
    <t>17.08.15</t>
    <phoneticPr fontId="3" type="noConversion"/>
  </si>
  <si>
    <t>43.75 43.50 43.70</t>
    <phoneticPr fontId="3" type="noConversion"/>
  </si>
  <si>
    <t>40.60 40.30 40.45</t>
    <phoneticPr fontId="3" type="noConversion"/>
  </si>
  <si>
    <t>07/20] 45.35 44.90 44.90</t>
    <phoneticPr fontId="3" type="noConversion"/>
  </si>
  <si>
    <t>12/14] 39.9038.30 39.45</t>
    <phoneticPr fontId="3" type="noConversion"/>
  </si>
  <si>
    <t>2021/03尚未填息</t>
    <phoneticPr fontId="3" type="noConversion"/>
  </si>
  <si>
    <t>21.06.16</t>
    <phoneticPr fontId="3" type="noConversion"/>
  </si>
  <si>
    <t>20.06.16</t>
    <phoneticPr fontId="3" type="noConversion"/>
  </si>
  <si>
    <t>19.06.14</t>
    <phoneticPr fontId="3" type="noConversion"/>
  </si>
  <si>
    <t>18.06.14</t>
    <phoneticPr fontId="3" type="noConversion"/>
  </si>
  <si>
    <t>2.6/0.1</t>
    <phoneticPr fontId="3" type="noConversion"/>
  </si>
  <si>
    <t>無量</t>
    <phoneticPr fontId="3" type="noConversion"/>
  </si>
  <si>
    <t>28.95 28.70 28.85</t>
    <phoneticPr fontId="3" type="noConversion"/>
  </si>
  <si>
    <t>17.07.18</t>
    <phoneticPr fontId="3" type="noConversion"/>
  </si>
  <si>
    <t>29.00 28.80 28.95</t>
    <phoneticPr fontId="3" type="noConversion"/>
  </si>
  <si>
    <t>06/11] 31.50 30.90 31.05</t>
    <phoneticPr fontId="3" type="noConversion"/>
  </si>
  <si>
    <t>08/25] 27.40 27.10 27.30</t>
    <phoneticPr fontId="3" type="noConversion"/>
  </si>
  <si>
    <t>8916櫃</t>
    <phoneticPr fontId="3" type="noConversion"/>
  </si>
  <si>
    <t>8048櫃</t>
    <phoneticPr fontId="3" type="noConversion"/>
  </si>
  <si>
    <t>淨2.15</t>
    <phoneticPr fontId="3" type="noConversion"/>
  </si>
  <si>
    <t>R16.03</t>
    <phoneticPr fontId="3" type="noConversion"/>
  </si>
  <si>
    <t>德勝/通訊</t>
    <phoneticPr fontId="3" type="noConversion"/>
  </si>
  <si>
    <t>20.07.02</t>
    <phoneticPr fontId="3" type="noConversion"/>
  </si>
  <si>
    <t>19.07.09</t>
    <phoneticPr fontId="3" type="noConversion"/>
  </si>
  <si>
    <t>18.07/11</t>
    <phoneticPr fontId="3" type="noConversion"/>
  </si>
  <si>
    <t>17.08/16</t>
    <phoneticPr fontId="3" type="noConversion"/>
  </si>
  <si>
    <t>31.70 30.85 31.50</t>
    <phoneticPr fontId="3" type="noConversion"/>
  </si>
  <si>
    <t>33.60 33.30 33.30</t>
    <phoneticPr fontId="3" type="noConversion"/>
  </si>
  <si>
    <t>06.22] 35.20 34.00 34.15</t>
    <phoneticPr fontId="3" type="noConversion"/>
  </si>
  <si>
    <t>11/02] 27.00 26.55 27.00</t>
    <phoneticPr fontId="3" type="noConversion"/>
  </si>
  <si>
    <t>8個月</t>
    <phoneticPr fontId="3" type="noConversion"/>
  </si>
  <si>
    <t>33.29?</t>
    <phoneticPr fontId="3" type="noConversion"/>
  </si>
  <si>
    <t xml:space="preserve">所以股票股利為  15.963*137股 = 2186.93     </t>
  </si>
  <si>
    <t>股利總和 市值約為 現金股利250+股票股利2186.93= 2436.93</t>
  </si>
  <si>
    <t>但 原本那張股票的股價由 18.4 變為 15.963 </t>
    <phoneticPr fontId="3" type="noConversion"/>
  </si>
  <si>
    <t>正隆</t>
    <phoneticPr fontId="3" type="noConversion"/>
  </si>
  <si>
    <t>英業達</t>
    <phoneticPr fontId="3" type="noConversion"/>
  </si>
  <si>
    <t>彩晶</t>
    <phoneticPr fontId="3" type="noConversion"/>
  </si>
  <si>
    <t>鴻海</t>
    <phoneticPr fontId="3" type="noConversion"/>
  </si>
  <si>
    <t>20.10.28</t>
    <phoneticPr fontId="3" type="noConversion"/>
  </si>
  <si>
    <t>29.69 29.55 29.69</t>
    <phoneticPr fontId="3" type="noConversion"/>
  </si>
  <si>
    <t>28.49 28.11 28.19</t>
    <phoneticPr fontId="3" type="noConversion"/>
  </si>
  <si>
    <t>2個月</t>
    <phoneticPr fontId="3" type="noConversion"/>
  </si>
  <si>
    <t>11.02] 27.85 27.60 27.72</t>
    <phoneticPr fontId="3" type="noConversion"/>
  </si>
  <si>
    <t>08/19] 31.11 30.73 30.77</t>
    <phoneticPr fontId="3" type="noConversion"/>
  </si>
  <si>
    <t>20.07.06</t>
    <phoneticPr fontId="3" type="noConversion"/>
  </si>
  <si>
    <t>19.07.11</t>
    <phoneticPr fontId="3" type="noConversion"/>
  </si>
  <si>
    <t>18.07.12</t>
    <phoneticPr fontId="3" type="noConversion"/>
  </si>
  <si>
    <t>17.07.13</t>
    <phoneticPr fontId="3" type="noConversion"/>
  </si>
  <si>
    <t>21.00.00</t>
    <phoneticPr fontId="3" type="noConversion"/>
  </si>
  <si>
    <t>23.15 22.75 23.00</t>
    <phoneticPr fontId="3" type="noConversion"/>
  </si>
  <si>
    <t>24.00 23.70 23.95</t>
    <phoneticPr fontId="3" type="noConversion"/>
  </si>
  <si>
    <t>05/22] 24.50 24.00 24.05</t>
    <phoneticPr fontId="3" type="noConversion"/>
  </si>
  <si>
    <t>08/03] 23.30 23.00 23.20</t>
    <phoneticPr fontId="3" type="noConversion"/>
  </si>
  <si>
    <t>1個月</t>
    <phoneticPr fontId="3" type="noConversion"/>
  </si>
  <si>
    <t xml:space="preserve">20.60 20.45 20.60 </t>
    <phoneticPr fontId="3" type="noConversion"/>
  </si>
  <si>
    <t>19.75 19.60 19.65</t>
    <phoneticPr fontId="3" type="noConversion"/>
  </si>
  <si>
    <t>04/10] 21.55 21.00 21.35</t>
    <phoneticPr fontId="3" type="noConversion"/>
  </si>
  <si>
    <t>08/06] 18.05 17.03 18.05</t>
    <phoneticPr fontId="3" type="noConversion"/>
  </si>
  <si>
    <t>7個月</t>
    <phoneticPr fontId="3" type="noConversion"/>
  </si>
  <si>
    <t>21.00.00</t>
    <phoneticPr fontId="3" type="noConversion"/>
  </si>
  <si>
    <t>20.07.23</t>
    <phoneticPr fontId="3" type="noConversion"/>
  </si>
  <si>
    <t>19.07.25</t>
    <phoneticPr fontId="3" type="noConversion"/>
  </si>
  <si>
    <t>18.07.25</t>
    <phoneticPr fontId="3" type="noConversion"/>
  </si>
  <si>
    <t>86.00 85.10 85.90</t>
    <phoneticPr fontId="3" type="noConversion"/>
  </si>
  <si>
    <t>82.50 81.10 82.10</t>
    <phoneticPr fontId="3" type="noConversion"/>
  </si>
  <si>
    <t>09/25] 75.70 74.10 74.30</t>
    <phoneticPr fontId="3" type="noConversion"/>
  </si>
  <si>
    <t>07/17] 88.60 87.60 88.00</t>
    <phoneticPr fontId="3" type="noConversion"/>
  </si>
  <si>
    <t>81.50 80.80 81.30</t>
    <phoneticPr fontId="3" type="noConversion"/>
  </si>
  <si>
    <t>79.30 77.80 78.60</t>
    <phoneticPr fontId="3" type="noConversion"/>
  </si>
  <si>
    <t>08/15] 71.90 71.30 71.60</t>
    <phoneticPr fontId="3" type="noConversion"/>
  </si>
  <si>
    <t>04/18] 97.20 90.50 91.60</t>
    <phoneticPr fontId="3" type="noConversion"/>
  </si>
  <si>
    <t>5個月</t>
    <phoneticPr fontId="3" type="noConversion"/>
  </si>
  <si>
    <t>4個月</t>
    <phoneticPr fontId="3" type="noConversion"/>
  </si>
  <si>
    <t>1.0/0.3</t>
    <phoneticPr fontId="3" type="noConversion"/>
  </si>
  <si>
    <t>海陸櫃</t>
    <phoneticPr fontId="3" type="noConversion"/>
  </si>
  <si>
    <t>晶采櫃</t>
    <phoneticPr fontId="3" type="noConversion"/>
  </si>
  <si>
    <t>21.00.00</t>
    <phoneticPr fontId="3" type="noConversion"/>
  </si>
  <si>
    <t>21.00.00</t>
    <phoneticPr fontId="3" type="noConversion"/>
  </si>
  <si>
    <t>20.08.14</t>
    <phoneticPr fontId="3" type="noConversion"/>
  </si>
  <si>
    <t>19.08.15</t>
    <phoneticPr fontId="3" type="noConversion"/>
  </si>
  <si>
    <t>18.08.20</t>
    <phoneticPr fontId="3" type="noConversion"/>
  </si>
  <si>
    <t>17.08/24</t>
    <phoneticPr fontId="3" type="noConversion"/>
  </si>
  <si>
    <t>19.10.23</t>
    <phoneticPr fontId="3" type="noConversion"/>
  </si>
  <si>
    <t>18.10.23</t>
    <phoneticPr fontId="3" type="noConversion"/>
  </si>
  <si>
    <t>17.10.30</t>
    <phoneticPr fontId="3" type="noConversion"/>
  </si>
  <si>
    <t>0.12/0.65</t>
    <phoneticPr fontId="3" type="noConversion"/>
  </si>
  <si>
    <t>元大金</t>
    <phoneticPr fontId="3" type="noConversion"/>
  </si>
  <si>
    <t>0.4/0.65</t>
    <phoneticPr fontId="3" type="noConversion"/>
  </si>
  <si>
    <t>兆豐金</t>
    <phoneticPr fontId="3" type="noConversion"/>
  </si>
  <si>
    <t>股票/現金</t>
    <phoneticPr fontId="3" type="noConversion"/>
  </si>
  <si>
    <t>0.35/0.65</t>
    <phoneticPr fontId="3" type="noConversion"/>
  </si>
  <si>
    <t>0.17/0.65</t>
    <phoneticPr fontId="3" type="noConversion"/>
  </si>
  <si>
    <t>0.1/0.45</t>
    <phoneticPr fontId="3" type="noConversion"/>
  </si>
  <si>
    <t>0.540.14</t>
    <phoneticPr fontId="3" type="noConversion"/>
  </si>
  <si>
    <t>21.00.00</t>
    <phoneticPr fontId="3" type="noConversion"/>
  </si>
  <si>
    <t>20.06.11</t>
    <phoneticPr fontId="3" type="noConversion"/>
  </si>
  <si>
    <t>19.07.11</t>
    <phoneticPr fontId="3" type="noConversion"/>
  </si>
  <si>
    <t>18.08.15</t>
    <phoneticPr fontId="3" type="noConversion"/>
  </si>
  <si>
    <t>17.09.18</t>
    <phoneticPr fontId="3" type="noConversion"/>
  </si>
  <si>
    <t>0.35/0.34</t>
    <phoneticPr fontId="3" type="noConversion"/>
  </si>
  <si>
    <t>0.2/0.5</t>
    <phoneticPr fontId="3" type="noConversion"/>
  </si>
  <si>
    <t>19.07.04</t>
    <phoneticPr fontId="3" type="noConversion"/>
  </si>
  <si>
    <t>18.07.12</t>
    <phoneticPr fontId="3" type="noConversion"/>
  </si>
  <si>
    <t>17.07.05</t>
    <phoneticPr fontId="3" type="noConversion"/>
  </si>
  <si>
    <t>開發金</t>
    <phoneticPr fontId="3" type="noConversion"/>
  </si>
  <si>
    <t>國票金</t>
    <phoneticPr fontId="3" type="noConversion"/>
  </si>
  <si>
    <t>20.08.12 /07.14</t>
    <phoneticPr fontId="3" type="noConversion"/>
  </si>
  <si>
    <t>19.09.24/ 08.06</t>
    <phoneticPr fontId="3" type="noConversion"/>
  </si>
  <si>
    <t>12.2. 12.10 12.20</t>
    <phoneticPr fontId="3" type="noConversion"/>
  </si>
  <si>
    <t>11.50 11.40 11.45</t>
    <phoneticPr fontId="3" type="noConversion"/>
  </si>
  <si>
    <t>11.95 11.80 11.90</t>
    <phoneticPr fontId="3" type="noConversion"/>
  </si>
  <si>
    <t>11.85 11.65 11.80</t>
    <phoneticPr fontId="3" type="noConversion"/>
  </si>
  <si>
    <t>2020.07.14</t>
    <phoneticPr fontId="3" type="noConversion"/>
  </si>
  <si>
    <t>2020.08.12</t>
    <phoneticPr fontId="3" type="noConversion"/>
  </si>
  <si>
    <t>中信金</t>
    <phoneticPr fontId="3" type="noConversion"/>
  </si>
  <si>
    <t>20.07.13</t>
    <phoneticPr fontId="3" type="noConversion"/>
  </si>
  <si>
    <t>19.07.15</t>
    <phoneticPr fontId="3" type="noConversion"/>
  </si>
  <si>
    <t>18.07.09</t>
    <phoneticPr fontId="3" type="noConversion"/>
  </si>
  <si>
    <t>17.07.17</t>
    <phoneticPr fontId="3" type="noConversion"/>
  </si>
  <si>
    <t>國泰金</t>
    <phoneticPr fontId="3" type="noConversion"/>
  </si>
  <si>
    <t>富邦金</t>
    <phoneticPr fontId="3" type="noConversion"/>
  </si>
  <si>
    <t>群益證</t>
    <phoneticPr fontId="3" type="noConversion"/>
  </si>
  <si>
    <t>統一證</t>
    <phoneticPr fontId="3" type="noConversion"/>
  </si>
  <si>
    <t>0.4/1.5</t>
    <phoneticPr fontId="3" type="noConversion"/>
  </si>
  <si>
    <t>0.41/0</t>
    <phoneticPr fontId="3" type="noConversion"/>
  </si>
  <si>
    <t>增你強</t>
    <phoneticPr fontId="3" type="noConversion"/>
  </si>
  <si>
    <t>聯強</t>
    <phoneticPr fontId="3" type="noConversion"/>
  </si>
  <si>
    <t>大聯大</t>
    <phoneticPr fontId="3" type="noConversion"/>
  </si>
  <si>
    <t>20.07.31</t>
    <phoneticPr fontId="3" type="noConversion"/>
  </si>
  <si>
    <t>19.08.20</t>
    <phoneticPr fontId="3" type="noConversion"/>
  </si>
  <si>
    <t>康舒</t>
    <phoneticPr fontId="3" type="noConversion"/>
  </si>
  <si>
    <t>電源供應器</t>
    <phoneticPr fontId="3" type="noConversion"/>
  </si>
  <si>
    <t>股票/現金股利</t>
    <phoneticPr fontId="3" type="noConversion"/>
  </si>
  <si>
    <t>淨利率%</t>
    <phoneticPr fontId="3" type="noConversion"/>
  </si>
  <si>
    <t>110/03/31</t>
    <phoneticPr fontId="3" type="noConversion"/>
  </si>
  <si>
    <t xml:space="preserve"> </t>
    <phoneticPr fontId="3" type="noConversion"/>
  </si>
  <si>
    <r>
      <t>4</t>
    </r>
    <r>
      <rPr>
        <sz val="12"/>
        <color rgb="FFFF0066"/>
        <rFont val="細明體"/>
        <family val="3"/>
        <charset val="136"/>
      </rPr>
      <t>個月</t>
    </r>
    <phoneticPr fontId="3" type="noConversion"/>
  </si>
  <si>
    <t>彩晶</t>
    <phoneticPr fontId="3" type="noConversion"/>
  </si>
  <si>
    <t>面板</t>
    <phoneticPr fontId="3" type="noConversion"/>
  </si>
  <si>
    <t>總手交費</t>
    <phoneticPr fontId="3" type="noConversion"/>
  </si>
  <si>
    <t>109/12/03]*2</t>
    <phoneticPr fontId="3" type="noConversion"/>
  </si>
  <si>
    <t>12.3*6賣出</t>
    <phoneticPr fontId="3" type="noConversion"/>
  </si>
  <si>
    <t>3天</t>
    <phoneticPr fontId="3" type="noConversion"/>
  </si>
  <si>
    <t>110/03/31</t>
    <phoneticPr fontId="3" type="noConversion"/>
  </si>
  <si>
    <t>109/12/07</t>
    <phoneticPr fontId="3" type="noConversion"/>
  </si>
  <si>
    <t>報酬率%</t>
    <phoneticPr fontId="3" type="noConversion"/>
  </si>
  <si>
    <t>純淨利</t>
    <phoneticPr fontId="3" type="noConversion"/>
  </si>
  <si>
    <t>3個月</t>
    <phoneticPr fontId="3" type="noConversion"/>
  </si>
  <si>
    <t>12.3*6</t>
    <phoneticPr fontId="3" type="noConversion"/>
  </si>
  <si>
    <t>彩晶</t>
    <phoneticPr fontId="3" type="noConversion"/>
  </si>
  <si>
    <t>台泥</t>
    <phoneticPr fontId="3" type="noConversion"/>
  </si>
  <si>
    <t>英業達</t>
    <phoneticPr fontId="3" type="noConversion"/>
  </si>
  <si>
    <t>國泰永續高股息</t>
    <phoneticPr fontId="3" type="noConversion"/>
  </si>
  <si>
    <t>純淨利</t>
    <phoneticPr fontId="3" type="noConversion"/>
  </si>
  <si>
    <t>20.07.09</t>
    <phoneticPr fontId="3" type="noConversion"/>
  </si>
  <si>
    <t>19.07.08</t>
    <phoneticPr fontId="3" type="noConversion"/>
  </si>
  <si>
    <t>18.07.09</t>
    <phoneticPr fontId="3" type="noConversion"/>
  </si>
  <si>
    <t>17.07.10</t>
    <phoneticPr fontId="3" type="noConversion"/>
  </si>
  <si>
    <t>20.06.16</t>
    <phoneticPr fontId="3" type="noConversion"/>
  </si>
  <si>
    <t>19.08.23</t>
    <phoneticPr fontId="3" type="noConversion"/>
  </si>
  <si>
    <t>18.08.22</t>
    <phoneticPr fontId="3" type="noConversion"/>
  </si>
  <si>
    <t>17.08.23</t>
    <phoneticPr fontId="3" type="noConversion"/>
  </si>
  <si>
    <t xml:space="preserve"> 20.08.13</t>
    <phoneticPr fontId="3" type="noConversion"/>
  </si>
  <si>
    <t>0.2/07</t>
    <phoneticPr fontId="3" type="noConversion"/>
  </si>
  <si>
    <t>19.08.12</t>
    <phoneticPr fontId="3" type="noConversion"/>
  </si>
  <si>
    <t>18.08.24</t>
    <phoneticPr fontId="3" type="noConversion"/>
  </si>
  <si>
    <t>17.08.15</t>
    <phoneticPr fontId="3" type="noConversion"/>
  </si>
  <si>
    <t>1.0/0.2</t>
    <phoneticPr fontId="3" type="noConversion"/>
  </si>
  <si>
    <t>20.08.04</t>
    <phoneticPr fontId="3" type="noConversion"/>
  </si>
  <si>
    <t>19.07.16</t>
    <phoneticPr fontId="3" type="noConversion"/>
  </si>
  <si>
    <t>18.07.25</t>
    <phoneticPr fontId="3" type="noConversion"/>
  </si>
  <si>
    <t>17.08.03</t>
    <phoneticPr fontId="3" type="noConversion"/>
  </si>
  <si>
    <t>前日高低收價</t>
    <phoneticPr fontId="3" type="noConversion"/>
  </si>
  <si>
    <t>當日高低收價</t>
    <phoneticPr fontId="3" type="noConversion"/>
  </si>
  <si>
    <t>109/12/08</t>
    <phoneticPr fontId="3" type="noConversion"/>
  </si>
  <si>
    <t>109/12/10</t>
    <phoneticPr fontId="3" type="noConversion"/>
  </si>
  <si>
    <t>109/12/04</t>
    <phoneticPr fontId="3" type="noConversion"/>
  </si>
  <si>
    <t>109/12/08</t>
    <phoneticPr fontId="3" type="noConversion"/>
  </si>
  <si>
    <t>109/12/10</t>
    <phoneticPr fontId="3" type="noConversion"/>
  </si>
  <si>
    <t>109/12/10</t>
    <phoneticPr fontId="3" type="noConversion"/>
  </si>
  <si>
    <t>115.5*2</t>
    <phoneticPr fontId="3" type="noConversion"/>
  </si>
  <si>
    <t>110/01/19</t>
    <phoneticPr fontId="3" type="noConversion"/>
  </si>
  <si>
    <t>110/01/25</t>
    <phoneticPr fontId="3" type="noConversion"/>
  </si>
  <si>
    <t>109/12/10</t>
    <phoneticPr fontId="3" type="noConversion"/>
  </si>
  <si>
    <t>110/04/01</t>
    <phoneticPr fontId="3" type="noConversion"/>
  </si>
  <si>
    <t>110/04/06</t>
    <phoneticPr fontId="3" type="noConversion"/>
  </si>
  <si>
    <t>正隆</t>
    <phoneticPr fontId="3" type="noConversion"/>
  </si>
  <si>
    <t>台泥</t>
    <phoneticPr fontId="3" type="noConversion"/>
  </si>
  <si>
    <t>旺宏</t>
    <phoneticPr fontId="3" type="noConversion"/>
  </si>
  <si>
    <t>仁寶</t>
    <phoneticPr fontId="3" type="noConversion"/>
  </si>
  <si>
    <t>元大未來關鍵科技</t>
    <phoneticPr fontId="3" type="noConversion"/>
  </si>
  <si>
    <t>台泥</t>
    <phoneticPr fontId="3" type="noConversion"/>
  </si>
  <si>
    <t>110/04/01</t>
    <phoneticPr fontId="3" type="noConversion"/>
  </si>
  <si>
    <t>賣毛利</t>
    <phoneticPr fontId="3" type="noConversion"/>
  </si>
  <si>
    <t>舊股</t>
    <phoneticPr fontId="3" type="noConversion"/>
  </si>
  <si>
    <t>87.4*2</t>
    <phoneticPr fontId="3" type="noConversion"/>
  </si>
  <si>
    <t>124*2</t>
    <phoneticPr fontId="3" type="noConversion"/>
  </si>
  <si>
    <t>賣毛利</t>
    <phoneticPr fontId="3" type="noConversion"/>
  </si>
  <si>
    <t>110/04/06</t>
    <phoneticPr fontId="3" type="noConversion"/>
  </si>
  <si>
    <t>121*4</t>
    <phoneticPr fontId="3" type="noConversion"/>
  </si>
  <si>
    <t>122*2</t>
    <phoneticPr fontId="3" type="noConversion"/>
  </si>
  <si>
    <t>賣毛利</t>
    <phoneticPr fontId="3" type="noConversion"/>
  </si>
  <si>
    <t>賣毛利</t>
    <phoneticPr fontId="3" type="noConversion"/>
  </si>
  <si>
    <r>
      <t>F</t>
    </r>
    <r>
      <rPr>
        <sz val="11"/>
        <rFont val="細明體"/>
        <family val="3"/>
        <charset val="136"/>
      </rPr>
      <t>股現改回KY股</t>
    </r>
    <r>
      <rPr>
        <sz val="11"/>
        <rFont val="Trebuchet MS"/>
        <family val="2"/>
      </rPr>
      <t xml:space="preserve"> </t>
    </r>
    <r>
      <rPr>
        <sz val="11"/>
        <rFont val="細明體"/>
        <family val="3"/>
        <charset val="136"/>
      </rPr>
      <t>的特色是大跌機率很高   91開頭的股票特色是勝率極低</t>
    </r>
    <phoneticPr fontId="3" type="noConversion"/>
  </si>
  <si>
    <t>資產項的現金項目增加，應收帳款減少，無關下個月的營收增減。所以當月營收就是當月營收，現金之後入帳歸之後入帳，而當月毛利率當然是[當月營收</t>
    <phoneticPr fontId="3" type="noConversion"/>
  </si>
  <si>
    <t>和其產生的毛利計算]。不要把營收認列和現金入帳兩種時機點搞混囉，建議會計學原則可以再翻一下</t>
    <phoneticPr fontId="3" type="noConversion"/>
  </si>
  <si>
    <r>
      <rPr>
        <sz val="11"/>
        <color rgb="FFFF0066"/>
        <rFont val="細明體"/>
        <family val="3"/>
        <charset val="136"/>
      </rPr>
      <t>迷思1:</t>
    </r>
    <r>
      <rPr>
        <sz val="11"/>
        <rFont val="細明體"/>
        <family val="3"/>
        <charset val="136"/>
      </rPr>
      <t>個股的</t>
    </r>
    <r>
      <rPr>
        <b/>
        <sz val="11"/>
        <rFont val="細明體"/>
        <family val="3"/>
        <charset val="136"/>
      </rPr>
      <t>[月營收成長率大增]</t>
    </r>
    <r>
      <rPr>
        <sz val="11"/>
        <rFont val="細明體"/>
        <family val="3"/>
        <charset val="136"/>
      </rPr>
      <t>，是買入個股的好時機！</t>
    </r>
    <r>
      <rPr>
        <sz val="11"/>
        <color rgb="FFFF0000"/>
        <rFont val="細明體"/>
        <family val="3"/>
        <charset val="136"/>
      </rPr>
      <t xml:space="preserve"> </t>
    </r>
    <r>
      <rPr>
        <sz val="11"/>
        <color rgb="FF9966FF"/>
        <rFont val="細明體"/>
        <family val="3"/>
        <charset val="136"/>
      </rPr>
      <t>月營收成長率是沒什麼意義的數據</t>
    </r>
    <phoneticPr fontId="3" type="noConversion"/>
  </si>
  <si>
    <r>
      <rPr>
        <sz val="11"/>
        <color rgb="FFFF0066"/>
        <rFont val="新細明體"/>
        <family val="1"/>
        <charset val="136"/>
        <scheme val="minor"/>
      </rPr>
      <t>迷思2：</t>
    </r>
    <r>
      <rPr>
        <sz val="11"/>
        <rFont val="新細明體"/>
        <family val="1"/>
        <charset val="136"/>
        <scheme val="minor"/>
      </rPr>
      <t>個股的</t>
    </r>
    <r>
      <rPr>
        <b/>
        <sz val="11"/>
        <rFont val="新細明體"/>
        <family val="1"/>
        <charset val="136"/>
        <scheme val="minor"/>
      </rPr>
      <t>[單季營收較上一季成長許多</t>
    </r>
    <r>
      <rPr>
        <sz val="11"/>
        <rFont val="新細明體"/>
        <family val="1"/>
        <charset val="136"/>
        <scheme val="minor"/>
      </rPr>
      <t>]，是買入個股的好時機!</t>
    </r>
    <r>
      <rPr>
        <sz val="11"/>
        <color rgb="FF9966FF"/>
        <rFont val="新細明體"/>
        <family val="1"/>
        <charset val="136"/>
        <scheme val="minor"/>
      </rPr>
      <t xml:space="preserve"> 單季營收季成長對於股價也是沒有太多的參考價值</t>
    </r>
    <phoneticPr fontId="3" type="noConversion"/>
  </si>
  <si>
    <t>營業收入人稱損益表之王！營業收入是企業營運活動的心臟 是最及時的財務報表數據???</t>
    <phoneticPr fontId="3" type="noConversion"/>
  </si>
  <si>
    <r>
      <rPr>
        <sz val="11"/>
        <color rgb="FFFF0066"/>
        <rFont val="新細明體"/>
        <family val="1"/>
        <charset val="136"/>
        <scheme val="minor"/>
      </rPr>
      <t>迷思3：</t>
    </r>
    <r>
      <rPr>
        <sz val="11"/>
        <rFont val="新細明體"/>
        <family val="1"/>
        <charset val="136"/>
        <scheme val="minor"/>
      </rPr>
      <t>個股的[</t>
    </r>
    <r>
      <rPr>
        <b/>
        <sz val="11"/>
        <rFont val="新細明體"/>
        <family val="1"/>
        <charset val="136"/>
        <scheme val="minor"/>
      </rPr>
      <t>月營收又創新高]</t>
    </r>
    <r>
      <rPr>
        <sz val="11"/>
        <rFont val="新細明體"/>
        <family val="1"/>
        <charset val="136"/>
        <scheme val="minor"/>
      </rPr>
      <t>，媒體大肆報導，這是買進個股的好時機！</t>
    </r>
    <r>
      <rPr>
        <sz val="11"/>
        <color rgb="FF9966FF"/>
        <rFont val="新細明體"/>
        <family val="1"/>
        <charset val="136"/>
        <scheme val="minor"/>
      </rPr>
      <t>市場關心的不是營業收入的"數值"，而是營收成長的"趨勢"</t>
    </r>
    <phoneticPr fontId="3" type="noConversion"/>
  </si>
  <si>
    <t>3.幾十年來，每年都有穩定配息，且股息殖利率每年都至少有5%。二、大到不會倒。</t>
    <phoneticPr fontId="3" type="noConversion"/>
  </si>
  <si>
    <t>4.大到不會倒。</t>
    <phoneticPr fontId="3" type="noConversion"/>
  </si>
  <si>
    <t>5.只要買這種股票，然後長期持有，每年領股息，就「一定不會賠錢」！</t>
    <phoneticPr fontId="3" type="noConversion"/>
  </si>
  <si>
    <t>毛利率、營益率、淨利率  : 三率走升  佳 。 三率降  差。</t>
    <phoneticPr fontId="3" type="noConversion"/>
  </si>
  <si>
    <t>股名號</t>
    <phoneticPr fontId="3" type="noConversion"/>
  </si>
  <si>
    <t>股票/現金</t>
    <phoneticPr fontId="3" type="noConversion"/>
  </si>
  <si>
    <t>0.17/0.65</t>
    <phoneticPr fontId="3" type="noConversion"/>
  </si>
  <si>
    <t>??</t>
    <phoneticPr fontId="3" type="noConversion"/>
  </si>
  <si>
    <t>0.2/1.0</t>
    <phoneticPr fontId="3" type="noConversion"/>
  </si>
  <si>
    <t>除息日期</t>
    <phoneticPr fontId="3" type="noConversion"/>
  </si>
  <si>
    <t>20.7.14</t>
    <phoneticPr fontId="3" type="noConversion"/>
  </si>
  <si>
    <t>買價</t>
    <phoneticPr fontId="3" type="noConversion"/>
  </si>
  <si>
    <t>6.5+</t>
    <phoneticPr fontId="3" type="noConversion"/>
  </si>
  <si>
    <t>8+</t>
    <phoneticPr fontId="3" type="noConversion"/>
  </si>
  <si>
    <t>本0.87</t>
    <phoneticPr fontId="3" type="noConversion"/>
  </si>
  <si>
    <t>109/10/30</t>
    <phoneticPr fontId="3" type="noConversion"/>
  </si>
  <si>
    <t>11.85 11.65 11.80</t>
    <phoneticPr fontId="3" type="noConversion"/>
  </si>
  <si>
    <t>11.10 10.85 10.90</t>
    <phoneticPr fontId="3" type="noConversion"/>
  </si>
  <si>
    <t>07/10] 12.00 11.55 11.70</t>
    <phoneticPr fontId="3" type="noConversion"/>
  </si>
  <si>
    <t>08/20] 10.90 10.35 10.60</t>
    <phoneticPr fontId="3" type="noConversion"/>
  </si>
  <si>
    <t>2020/11/30] 12.00 11.90 12.00</t>
    <phoneticPr fontId="3" type="noConversion"/>
  </si>
  <si>
    <t>9.35 9.19 9.35</t>
    <phoneticPr fontId="3" type="noConversion"/>
  </si>
  <si>
    <t>9.09 8.94 9.04</t>
    <phoneticPr fontId="3" type="noConversion"/>
  </si>
  <si>
    <t>06/26] 9.75  9.69  9.70</t>
    <phoneticPr fontId="3" type="noConversion"/>
  </si>
  <si>
    <t>08/28] 8.80 8.67 8.75</t>
    <phoneticPr fontId="3" type="noConversion"/>
  </si>
  <si>
    <t>2019/10/24] 9.23 9.12 9.23</t>
    <phoneticPr fontId="3" type="noConversion"/>
  </si>
  <si>
    <t>110/03-100%???</t>
  </si>
  <si>
    <t>16.50 16.10 16.25</t>
    <phoneticPr fontId="3" type="noConversion"/>
  </si>
  <si>
    <t>15.35 14.95 15.10</t>
    <phoneticPr fontId="3" type="noConversion"/>
  </si>
  <si>
    <t>10/29] 14.85 14.65 14.80</t>
    <phoneticPr fontId="3" type="noConversion"/>
  </si>
  <si>
    <t>07/09] 15.30 14.80 15.00</t>
    <phoneticPr fontId="3" type="noConversion"/>
  </si>
  <si>
    <t>除前最低收盤</t>
    <phoneticPr fontId="3" type="noConversion"/>
  </si>
  <si>
    <t>20/12/10] 35.00 34.15 34.80</t>
    <phoneticPr fontId="3" type="noConversion"/>
  </si>
  <si>
    <t>20/11/26] 32.65 32.00 32.40</t>
    <phoneticPr fontId="3" type="noConversion"/>
  </si>
  <si>
    <t>20/12/10] 35.00 34.15 34.80</t>
    <phoneticPr fontId="3" type="noConversion"/>
  </si>
  <si>
    <t>20/08/10] 24.40 23.85 24.05</t>
    <phoneticPr fontId="3" type="noConversion"/>
  </si>
  <si>
    <t>21/03/22] 46.90 45.05 45.80</t>
    <phoneticPr fontId="3" type="noConversion"/>
  </si>
  <si>
    <t>19/12/18] 43.10 42.08 43.00</t>
    <phoneticPr fontId="3" type="noConversion"/>
  </si>
  <si>
    <t>21/03/22] 47.20 44.90 45.80</t>
    <phoneticPr fontId="3" type="noConversion"/>
  </si>
  <si>
    <t>19/09/10] 45.05 43.70 43.85</t>
    <phoneticPr fontId="3" type="noConversion"/>
  </si>
  <si>
    <t>20/02/07] 20.80 20.20 20.80</t>
    <phoneticPr fontId="3" type="noConversion"/>
  </si>
  <si>
    <t>20/08/10] 24.40 23.75 23.90</t>
    <phoneticPr fontId="3" type="noConversion"/>
  </si>
  <si>
    <t>20/12/09] 30.17 29.97 30.14</t>
    <phoneticPr fontId="3" type="noConversion"/>
  </si>
  <si>
    <t>20/12/25] 92.20 90.80 91.80</t>
    <phoneticPr fontId="3" type="noConversion"/>
  </si>
  <si>
    <t>19/11/22] 93.00 91.30 91.40</t>
    <phoneticPr fontId="3" type="noConversion"/>
  </si>
  <si>
    <t>20/08/10] 16.30 15.95 16.05</t>
    <phoneticPr fontId="3" type="noConversion"/>
  </si>
  <si>
    <t>21/03/29] 36.00 34.15 35.20</t>
    <phoneticPr fontId="3" type="noConversion"/>
  </si>
  <si>
    <t>20/12/04] 72.30 71.90 72.00</t>
    <phoneticPr fontId="3" type="noConversion"/>
  </si>
  <si>
    <t>20/08/05] 27.05 27.05 27.05</t>
    <phoneticPr fontId="3" type="noConversion"/>
  </si>
  <si>
    <t>股票/股利</t>
    <phoneticPr fontId="3" type="noConversion"/>
  </si>
  <si>
    <t>前日高低價</t>
    <phoneticPr fontId="3" type="noConversion"/>
  </si>
  <si>
    <t xml:space="preserve"> </t>
    <phoneticPr fontId="3" type="noConversion"/>
  </si>
  <si>
    <t xml:space="preserve">20/11/18] 30.55 27.60 29.20    </t>
    <phoneticPr fontId="3" type="noConversion"/>
  </si>
  <si>
    <t>填息日</t>
    <phoneticPr fontId="3" type="noConversion"/>
  </si>
  <si>
    <r>
      <t>除權後新股價=(18.4 - 0.25) / [1+(1.37/10)] = 18.15/1.137 =15.963</t>
    </r>
    <r>
      <rPr>
        <sz val="12"/>
        <color rgb="FF767171"/>
        <rFont val="新細明體"/>
        <family val="1"/>
        <charset val="136"/>
        <scheme val="minor"/>
      </rPr>
      <t xml:space="preserve">  即(股價-現金股利)/[1+(1+股票股利/10)]</t>
    </r>
    <phoneticPr fontId="3" type="noConversion"/>
  </si>
  <si>
    <t>淨2.02</t>
    <phoneticPr fontId="3" type="noConversion"/>
  </si>
  <si>
    <t>13??</t>
    <phoneticPr fontId="3" type="noConversion"/>
  </si>
  <si>
    <t>0.79/0.79</t>
    <phoneticPr fontId="3" type="noConversion"/>
  </si>
  <si>
    <t>0.61/0.61</t>
    <phoneticPr fontId="3" type="noConversion"/>
  </si>
  <si>
    <t>股名 股號</t>
    <phoneticPr fontId="3" type="noConversion"/>
  </si>
  <si>
    <t>台驊投控</t>
    <phoneticPr fontId="3" type="noConversion"/>
  </si>
  <si>
    <t>海運承攬</t>
    <phoneticPr fontId="3" type="noConversion"/>
  </si>
  <si>
    <t>21.00.00</t>
    <phoneticPr fontId="3" type="noConversion"/>
  </si>
  <si>
    <t>20.08.03</t>
    <phoneticPr fontId="3" type="noConversion"/>
  </si>
  <si>
    <t>19.07.22</t>
    <phoneticPr fontId="3" type="noConversion"/>
  </si>
  <si>
    <t>18.07.11</t>
    <phoneticPr fontId="3" type="noConversion"/>
  </si>
  <si>
    <t>益張</t>
    <phoneticPr fontId="3" type="noConversion"/>
  </si>
  <si>
    <t>櫃8342</t>
    <phoneticPr fontId="3" type="noConversion"/>
  </si>
  <si>
    <t>商用置物設備</t>
    <phoneticPr fontId="3" type="noConversion"/>
  </si>
  <si>
    <t>21.00.00</t>
    <phoneticPr fontId="3" type="noConversion"/>
  </si>
  <si>
    <t>20.06.23</t>
    <phoneticPr fontId="3" type="noConversion"/>
  </si>
  <si>
    <t>19.06.25</t>
    <phoneticPr fontId="3" type="noConversion"/>
  </si>
  <si>
    <t>18.06.22</t>
    <phoneticPr fontId="3" type="noConversion"/>
  </si>
  <si>
    <t>21.00.00</t>
    <phoneticPr fontId="3" type="noConversion"/>
  </si>
  <si>
    <t>水利橋梁</t>
    <phoneticPr fontId="3" type="noConversion"/>
  </si>
  <si>
    <t>根基</t>
    <phoneticPr fontId="3" type="noConversion"/>
  </si>
  <si>
    <t>19.07.04</t>
    <phoneticPr fontId="3" type="noConversion"/>
  </si>
  <si>
    <t>18.07/18</t>
    <phoneticPr fontId="3" type="noConversion"/>
  </si>
  <si>
    <t>互盛電</t>
    <phoneticPr fontId="3" type="noConversion"/>
  </si>
  <si>
    <t>系統整合</t>
  </si>
  <si>
    <t>21.00.00</t>
    <phoneticPr fontId="3" type="noConversion"/>
  </si>
  <si>
    <t>20.07.06</t>
    <phoneticPr fontId="3" type="noConversion"/>
  </si>
  <si>
    <t>19.07.08</t>
    <phoneticPr fontId="3" type="noConversion"/>
  </si>
  <si>
    <t>18.07.05</t>
    <phoneticPr fontId="3" type="noConversion"/>
  </si>
  <si>
    <t>遠見</t>
    <phoneticPr fontId="3" type="noConversion"/>
  </si>
  <si>
    <t>消費電子</t>
    <phoneticPr fontId="3" type="noConversion"/>
  </si>
  <si>
    <t>21.00.00</t>
    <phoneticPr fontId="3" type="noConversion"/>
  </si>
  <si>
    <t>20.07/01</t>
    <phoneticPr fontId="3" type="noConversion"/>
  </si>
  <si>
    <t>19.07.04</t>
    <phoneticPr fontId="3" type="noConversion"/>
  </si>
  <si>
    <t>18.06.26</t>
    <phoneticPr fontId="3" type="noConversion"/>
  </si>
  <si>
    <t>皇翔</t>
    <phoneticPr fontId="3" type="noConversion"/>
  </si>
  <si>
    <t>營建</t>
    <phoneticPr fontId="3" type="noConversion"/>
  </si>
  <si>
    <t>19.08.08</t>
    <phoneticPr fontId="3" type="noConversion"/>
  </si>
  <si>
    <t>18.08.01</t>
    <phoneticPr fontId="3" type="noConversion"/>
  </si>
  <si>
    <t>海悅</t>
    <phoneticPr fontId="3" type="noConversion"/>
  </si>
  <si>
    <t>不動產代銷</t>
    <phoneticPr fontId="3" type="noConversion"/>
  </si>
  <si>
    <t>1.0/7.0</t>
    <phoneticPr fontId="3" type="noConversion"/>
  </si>
  <si>
    <t>19.07.30</t>
    <phoneticPr fontId="3" type="noConversion"/>
  </si>
  <si>
    <t>18.07.13</t>
    <phoneticPr fontId="3" type="noConversion"/>
  </si>
  <si>
    <t>飛捷</t>
    <phoneticPr fontId="3" type="noConversion"/>
  </si>
  <si>
    <t>20.07.16</t>
    <phoneticPr fontId="3" type="noConversion"/>
  </si>
  <si>
    <t>19.07.17</t>
    <phoneticPr fontId="3" type="noConversion"/>
  </si>
  <si>
    <t>18.07.17</t>
    <phoneticPr fontId="3" type="noConversion"/>
  </si>
  <si>
    <t>偉訓</t>
    <phoneticPr fontId="3" type="noConversion"/>
  </si>
  <si>
    <t>機殼</t>
    <phoneticPr fontId="3" type="noConversion"/>
  </si>
  <si>
    <t>20.00.00</t>
    <phoneticPr fontId="3" type="noConversion"/>
  </si>
  <si>
    <t>18.07.18</t>
    <phoneticPr fontId="3" type="noConversion"/>
  </si>
  <si>
    <t>亞聚</t>
    <phoneticPr fontId="3" type="noConversion"/>
  </si>
  <si>
    <t>金洲</t>
    <phoneticPr fontId="3" type="noConversion"/>
  </si>
  <si>
    <t>櫃4417</t>
    <phoneticPr fontId="3" type="noConversion"/>
  </si>
  <si>
    <t>曜亞</t>
    <phoneticPr fontId="3" type="noConversion"/>
  </si>
  <si>
    <t>櫃4138</t>
    <phoneticPr fontId="3" type="noConversion"/>
  </si>
  <si>
    <t>20.08.03</t>
    <phoneticPr fontId="3" type="noConversion"/>
  </si>
  <si>
    <t>19.08.20</t>
    <phoneticPr fontId="3" type="noConversion"/>
  </si>
  <si>
    <t>18.08.23</t>
    <phoneticPr fontId="3" type="noConversion"/>
  </si>
  <si>
    <t>掛牌</t>
    <phoneticPr fontId="3" type="noConversion"/>
  </si>
  <si>
    <t>晶采</t>
    <phoneticPr fontId="3" type="noConversion"/>
  </si>
  <si>
    <t>四季/三季</t>
  </si>
  <si>
    <t>四季/三季</t>
    <phoneticPr fontId="3" type="noConversion"/>
  </si>
  <si>
    <t>四季/三季</t>
    <phoneticPr fontId="3" type="noConversion"/>
  </si>
  <si>
    <t>連續3年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</si>
  <si>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</si>
  <si>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</si>
  <si>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</si>
  <si>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t>物聯網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</si>
  <si>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</si>
  <si>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</si>
  <si>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</si>
  <si>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</si>
  <si>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</si>
  <si>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t>殖利率&gt;5%</t>
    <phoneticPr fontId="3" type="noConversion"/>
  </si>
  <si>
    <t>現金股利&gt;3元</t>
    <phoneticPr fontId="3" type="noConversion"/>
  </si>
  <si>
    <t>20.08/14</t>
    <phoneticPr fontId="3" type="noConversion"/>
  </si>
  <si>
    <t>21.00.00</t>
    <phoneticPr fontId="3" type="noConversion"/>
  </si>
  <si>
    <t>0.2/1.2</t>
    <phoneticPr fontId="3" type="noConversion"/>
  </si>
  <si>
    <t>20.07.23</t>
    <phoneticPr fontId="3" type="noConversion"/>
  </si>
  <si>
    <t>0.5/0.6</t>
    <phoneticPr fontId="3" type="noConversion"/>
  </si>
  <si>
    <t>19.07.25</t>
    <phoneticPr fontId="3" type="noConversion"/>
  </si>
  <si>
    <t>18.07.26</t>
    <phoneticPr fontId="3" type="noConversion"/>
  </si>
  <si>
    <t>0.7/0.2</t>
    <phoneticPr fontId="3" type="noConversion"/>
  </si>
  <si>
    <t>塑膠</t>
    <phoneticPr fontId="3" type="noConversion"/>
  </si>
  <si>
    <t>各類繩索</t>
    <phoneticPr fontId="3" type="noConversion"/>
  </si>
  <si>
    <t>20.07.10</t>
    <phoneticPr fontId="3" type="noConversion"/>
  </si>
  <si>
    <t>19.07.10</t>
    <phoneticPr fontId="3" type="noConversion"/>
  </si>
  <si>
    <t>18.07.04</t>
    <phoneticPr fontId="3" type="noConversion"/>
  </si>
  <si>
    <t>20.6.11</t>
    <phoneticPr fontId="3" type="noConversion"/>
  </si>
  <si>
    <t>20.8.13</t>
    <phoneticPr fontId="3" type="noConversion"/>
  </si>
  <si>
    <t>20.7.13</t>
    <phoneticPr fontId="3" type="noConversion"/>
  </si>
  <si>
    <t>20.7.1</t>
    <phoneticPr fontId="3" type="noConversion"/>
  </si>
  <si>
    <t>20.7.1</t>
    <phoneticPr fontId="3" type="noConversion"/>
  </si>
  <si>
    <t>元大金</t>
    <phoneticPr fontId="3" type="noConversion"/>
  </si>
  <si>
    <t>0.4/0.65</t>
    <phoneticPr fontId="3" type="noConversion"/>
  </si>
  <si>
    <t>??</t>
    <phoneticPr fontId="3" type="noConversion"/>
  </si>
  <si>
    <t>20.5.28</t>
    <phoneticPr fontId="3" type="noConversion"/>
  </si>
  <si>
    <t>20.7.28</t>
    <phoneticPr fontId="3" type="noConversion"/>
  </si>
  <si>
    <t>20.6.29</t>
    <phoneticPr fontId="3" type="noConversion"/>
  </si>
  <si>
    <t>??</t>
    <phoneticPr fontId="3" type="noConversion"/>
  </si>
  <si>
    <t>京城銀</t>
    <phoneticPr fontId="3" type="noConversion"/>
  </si>
  <si>
    <t>IC通路</t>
    <phoneticPr fontId="3" type="noConversion"/>
  </si>
  <si>
    <t>資訊通路</t>
    <phoneticPr fontId="3" type="noConversion"/>
  </si>
  <si>
    <t>中華</t>
    <phoneticPr fontId="3" type="noConversion"/>
  </si>
  <si>
    <t>汽車</t>
    <phoneticPr fontId="3" type="noConversion"/>
  </si>
  <si>
    <t>21.07.22</t>
    <phoneticPr fontId="3" type="noConversion"/>
  </si>
  <si>
    <t>20.00.00</t>
    <phoneticPr fontId="3" type="noConversion"/>
  </si>
  <si>
    <t>無</t>
    <phoneticPr fontId="3" type="noConversion"/>
  </si>
  <si>
    <t>無</t>
    <phoneticPr fontId="3" type="noConversion"/>
  </si>
  <si>
    <t>19.07.18</t>
    <phoneticPr fontId="3" type="noConversion"/>
  </si>
  <si>
    <t>18.07.19</t>
    <phoneticPr fontId="3" type="noConversion"/>
  </si>
  <si>
    <t>ˇ</t>
    <phoneticPr fontId="3" type="noConversion"/>
  </si>
  <si>
    <t>中壽</t>
    <phoneticPr fontId="3" type="noConversion"/>
  </si>
  <si>
    <t>0.6/0.6</t>
    <phoneticPr fontId="3" type="noConversion"/>
  </si>
  <si>
    <t>??</t>
    <phoneticPr fontId="3" type="noConversion"/>
  </si>
  <si>
    <t>20.07.16</t>
    <phoneticPr fontId="3" type="noConversion"/>
  </si>
  <si>
    <t>28.4/26.5</t>
    <phoneticPr fontId="3" type="noConversion"/>
  </si>
  <si>
    <t>8/15[22.7</t>
    <phoneticPr fontId="3" type="noConversion"/>
  </si>
  <si>
    <t>10/7[44.8</t>
    <phoneticPr fontId="3" type="noConversion"/>
  </si>
  <si>
    <t>4月</t>
    <phoneticPr fontId="3" type="noConversion"/>
  </si>
  <si>
    <t>塡</t>
    <phoneticPr fontId="3" type="noConversion"/>
  </si>
  <si>
    <t>8/22[36.9</t>
    <phoneticPr fontId="3" type="noConversion"/>
  </si>
  <si>
    <t>9/18[56.8</t>
    <phoneticPr fontId="3" type="noConversion"/>
  </si>
  <si>
    <t>3月</t>
    <phoneticPr fontId="3" type="noConversion"/>
  </si>
  <si>
    <t>28.55/26.75</t>
    <phoneticPr fontId="3" type="noConversion"/>
  </si>
  <si>
    <t>10/30[22.9</t>
    <phoneticPr fontId="3" type="noConversion"/>
  </si>
  <si>
    <t>03/29[28.5</t>
    <phoneticPr fontId="3" type="noConversion"/>
  </si>
  <si>
    <t>8月</t>
    <phoneticPr fontId="3" type="noConversion"/>
  </si>
  <si>
    <t>10/29[55.2</t>
    <phoneticPr fontId="3" type="noConversion"/>
  </si>
  <si>
    <t>1月</t>
    <phoneticPr fontId="3" type="noConversion"/>
  </si>
  <si>
    <t>78.8/76.00</t>
    <phoneticPr fontId="3" type="noConversion"/>
  </si>
  <si>
    <t>07/20[71.1</t>
    <phoneticPr fontId="3" type="noConversion"/>
  </si>
  <si>
    <t>08/10[93</t>
    <phoneticPr fontId="3" type="noConversion"/>
  </si>
  <si>
    <t>08/06[43.5</t>
    <phoneticPr fontId="3" type="noConversion"/>
  </si>
  <si>
    <t>45.0/40.8</t>
    <phoneticPr fontId="3" type="noConversion"/>
  </si>
  <si>
    <t>49.8/45.95</t>
    <phoneticPr fontId="3" type="noConversion"/>
  </si>
  <si>
    <t>20.07.15</t>
    <phoneticPr fontId="3" type="noConversion"/>
  </si>
  <si>
    <t>44.5/41.5</t>
    <phoneticPr fontId="3" type="noConversion"/>
  </si>
  <si>
    <t>07/29[38.9</t>
    <phoneticPr fontId="3" type="noConversion"/>
  </si>
  <si>
    <t>09/01[50.2</t>
    <phoneticPr fontId="3" type="noConversion"/>
  </si>
  <si>
    <t>2月</t>
    <phoneticPr fontId="3" type="noConversion"/>
  </si>
  <si>
    <t>38.9/37.95</t>
    <phoneticPr fontId="3" type="noConversion"/>
  </si>
  <si>
    <t>07/16[34.1</t>
    <phoneticPr fontId="3" type="noConversion"/>
  </si>
  <si>
    <t>11/11[38.4</t>
    <phoneticPr fontId="3" type="noConversion"/>
  </si>
  <si>
    <t>4月</t>
    <phoneticPr fontId="3" type="noConversion"/>
  </si>
  <si>
    <t>25.4/23.2</t>
    <phoneticPr fontId="3" type="noConversion"/>
  </si>
  <si>
    <t>10/30[22.75</t>
    <phoneticPr fontId="3" type="noConversion"/>
  </si>
  <si>
    <t>12/17[27.1</t>
    <phoneticPr fontId="3" type="noConversion"/>
  </si>
  <si>
    <t>4月</t>
    <phoneticPr fontId="3" type="noConversion"/>
  </si>
  <si>
    <t>ROE</t>
    <phoneticPr fontId="3" type="noConversion"/>
  </si>
  <si>
    <t>38.8/37.7</t>
    <phoneticPr fontId="3" type="noConversion"/>
  </si>
  <si>
    <t>07/28[31.2</t>
  </si>
  <si>
    <t>12/02[41.2</t>
    <phoneticPr fontId="3" type="noConversion"/>
  </si>
  <si>
    <t>7月</t>
    <phoneticPr fontId="3" type="noConversion"/>
  </si>
  <si>
    <t>32.05/30.5</t>
    <phoneticPr fontId="3" type="noConversion"/>
  </si>
  <si>
    <t>10/28[28.1</t>
    <phoneticPr fontId="3" type="noConversion"/>
  </si>
  <si>
    <t>03/05[33.9</t>
    <phoneticPr fontId="3" type="noConversion"/>
  </si>
  <si>
    <t>8月</t>
    <phoneticPr fontId="3" type="noConversion"/>
  </si>
  <si>
    <t>58/44.1</t>
    <phoneticPr fontId="3" type="noConversion"/>
  </si>
  <si>
    <t>10/12[29.8</t>
    <phoneticPr fontId="3" type="noConversion"/>
  </si>
  <si>
    <t>20/05[46.25</t>
    <phoneticPr fontId="3" type="noConversion"/>
  </si>
  <si>
    <t>2年</t>
    <phoneticPr fontId="3" type="noConversion"/>
  </si>
  <si>
    <t>37.5/37</t>
    <phoneticPr fontId="3" type="noConversion"/>
  </si>
  <si>
    <t>8/20[35.00</t>
    <phoneticPr fontId="3" type="noConversion"/>
  </si>
  <si>
    <t>10/12[40.15</t>
    <phoneticPr fontId="3" type="noConversion"/>
  </si>
  <si>
    <t>4月</t>
    <phoneticPr fontId="3" type="noConversion"/>
  </si>
  <si>
    <t>30.7/29.35</t>
    <phoneticPr fontId="3" type="noConversion"/>
  </si>
  <si>
    <t>9/16[30.15</t>
    <phoneticPr fontId="3" type="noConversion"/>
  </si>
  <si>
    <t>10/26[30.8</t>
    <phoneticPr fontId="3" type="noConversion"/>
  </si>
  <si>
    <t>27.9/26.85</t>
    <phoneticPr fontId="3" type="noConversion"/>
  </si>
  <si>
    <t>10/30[23.35</t>
    <phoneticPr fontId="3" type="noConversion"/>
  </si>
  <si>
    <t>04/01[28.3</t>
    <phoneticPr fontId="3" type="noConversion"/>
  </si>
  <si>
    <t>8月</t>
    <phoneticPr fontId="3" type="noConversion"/>
  </si>
  <si>
    <t xml:space="preserve"> </t>
    <phoneticPr fontId="3" type="noConversion"/>
  </si>
  <si>
    <t>&gt;30%</t>
    <phoneticPr fontId="3" type="noConversion"/>
  </si>
  <si>
    <t>&gt;10%</t>
    <phoneticPr fontId="3" type="noConversion"/>
  </si>
  <si>
    <t>&gt;20%</t>
    <phoneticPr fontId="3" type="noConversion"/>
  </si>
  <si>
    <t>&gt;10%</t>
    <phoneticPr fontId="3" type="noConversion"/>
  </si>
  <si>
    <t>&gt;20%</t>
    <phoneticPr fontId="3" type="noConversion"/>
  </si>
  <si>
    <t>&gt;20%</t>
    <phoneticPr fontId="3" type="noConversion"/>
  </si>
  <si>
    <t>近一季</t>
    <phoneticPr fontId="3" type="noConversion"/>
  </si>
  <si>
    <t>EPS創</t>
    <phoneticPr fontId="3" type="noConversion"/>
  </si>
  <si>
    <t>歷史新高</t>
    <phoneticPr fontId="3" type="noConversion"/>
  </si>
  <si>
    <t>ROE</t>
    <phoneticPr fontId="3" type="noConversion"/>
  </si>
  <si>
    <t>&gt;150%</t>
    <phoneticPr fontId="3" type="noConversion"/>
  </si>
  <si>
    <t>&lt;30%</t>
    <phoneticPr fontId="3" type="noConversion"/>
  </si>
  <si>
    <t>台灣50</t>
    <phoneticPr fontId="3" type="noConversion"/>
  </si>
  <si>
    <t>成分股</t>
    <phoneticPr fontId="3" type="noConversion"/>
  </si>
  <si>
    <t>台灣ESG</t>
    <phoneticPr fontId="3" type="noConversion"/>
  </si>
  <si>
    <t>高股息</t>
    <phoneticPr fontId="3" type="noConversion"/>
  </si>
  <si>
    <t>季市櫃</t>
    <phoneticPr fontId="3" type="noConversion"/>
  </si>
  <si>
    <t>前300</t>
    <phoneticPr fontId="3" type="noConversion"/>
  </si>
  <si>
    <t>負債比</t>
    <phoneticPr fontId="3" type="noConversion"/>
  </si>
  <si>
    <t>速動比</t>
    <phoneticPr fontId="3" type="noConversion"/>
  </si>
  <si>
    <t>EPS年增</t>
    <phoneticPr fontId="3" type="noConversion"/>
  </si>
  <si>
    <t>營收年增</t>
    <phoneticPr fontId="3" type="noConversion"/>
  </si>
  <si>
    <t>營益率</t>
    <phoneticPr fontId="3" type="noConversion"/>
  </si>
  <si>
    <t>毛利率</t>
    <phoneticPr fontId="3" type="noConversion"/>
  </si>
  <si>
    <t>連3月</t>
    <phoneticPr fontId="3" type="noConversion"/>
  </si>
  <si>
    <t>營收年增</t>
    <phoneticPr fontId="3" type="noConversion"/>
  </si>
  <si>
    <t>前20%</t>
  </si>
  <si>
    <t>治理評鑑</t>
    <phoneticPr fontId="3" type="noConversion"/>
  </si>
  <si>
    <t>上市公司</t>
    <phoneticPr fontId="3" type="noConversion"/>
  </si>
  <si>
    <t>MSCI</t>
    <phoneticPr fontId="3" type="noConversion"/>
  </si>
  <si>
    <t>72.9/68.7</t>
    <phoneticPr fontId="3" type="noConversion"/>
  </si>
  <si>
    <t>8/20[60.2</t>
    <phoneticPr fontId="3" type="noConversion"/>
  </si>
  <si>
    <t>4/13[69.5</t>
    <phoneticPr fontId="3" type="noConversion"/>
  </si>
  <si>
    <t>80.6/75.00</t>
    <phoneticPr fontId="3" type="noConversion"/>
  </si>
  <si>
    <t>11/14[67.6</t>
    <phoneticPr fontId="3" type="noConversion"/>
  </si>
  <si>
    <t>貼</t>
    <phoneticPr fontId="3" type="noConversion"/>
  </si>
  <si>
    <t>20年03 [52.9貼</t>
    <phoneticPr fontId="3" type="noConversion"/>
  </si>
  <si>
    <t>21.01.29[58.6</t>
    <phoneticPr fontId="3" type="noConversion"/>
  </si>
  <si>
    <t>20.07.09[75.3</t>
    <phoneticPr fontId="3" type="noConversion"/>
  </si>
  <si>
    <t>40.7/</t>
    <phoneticPr fontId="3" type="noConversion"/>
  </si>
  <si>
    <t>日期</t>
    <phoneticPr fontId="3" type="noConversion"/>
  </si>
  <si>
    <t>低</t>
    <phoneticPr fontId="3" type="noConversion"/>
  </si>
  <si>
    <t>高</t>
    <phoneticPr fontId="3" type="noConversion"/>
  </si>
  <si>
    <t>56.8/53.6</t>
    <phoneticPr fontId="3" type="noConversion"/>
  </si>
  <si>
    <t>7/27[48.1</t>
    <phoneticPr fontId="3" type="noConversion"/>
  </si>
  <si>
    <t>03/04[58.8</t>
    <phoneticPr fontId="3" type="noConversion"/>
  </si>
  <si>
    <t>49.4/45.9</t>
    <phoneticPr fontId="3" type="noConversion"/>
  </si>
  <si>
    <t>9/26[41.00</t>
    <phoneticPr fontId="3" type="noConversion"/>
  </si>
  <si>
    <t>貼</t>
    <phoneticPr fontId="3" type="noConversion"/>
  </si>
  <si>
    <t>20/06/16[57.5</t>
    <phoneticPr fontId="3" type="noConversion"/>
  </si>
  <si>
    <t>貼10月</t>
    <phoneticPr fontId="3" type="noConversion"/>
  </si>
  <si>
    <t>55.8/52.8</t>
    <phoneticPr fontId="3" type="noConversion"/>
  </si>
  <si>
    <t>09/28[47.2</t>
    <phoneticPr fontId="3" type="noConversion"/>
  </si>
  <si>
    <t>04/06[54.8</t>
    <phoneticPr fontId="3" type="noConversion"/>
  </si>
  <si>
    <t>仁寶</t>
  </si>
  <si>
    <t>21.04.23</t>
    <phoneticPr fontId="3" type="noConversion"/>
  </si>
  <si>
    <t>20.07.17</t>
    <phoneticPr fontId="3" type="noConversion"/>
  </si>
  <si>
    <t>前/當</t>
    <phoneticPr fontId="3" type="noConversion"/>
  </si>
  <si>
    <t>19.07.15</t>
    <phoneticPr fontId="3" type="noConversion"/>
  </si>
  <si>
    <t>20.45/</t>
    <phoneticPr fontId="3" type="noConversion"/>
  </si>
  <si>
    <t>18.07.23</t>
    <phoneticPr fontId="3" type="noConversion"/>
  </si>
  <si>
    <t>19.85/</t>
    <phoneticPr fontId="3" type="noConversion"/>
  </si>
  <si>
    <t>填</t>
    <phoneticPr fontId="3" type="noConversion"/>
  </si>
  <si>
    <t>0.4125+0.3=0.5%手續+稅</t>
    <phoneticPr fontId="3" type="noConversion"/>
  </si>
  <si>
    <t>聯華</t>
    <phoneticPr fontId="3" type="noConversion"/>
  </si>
  <si>
    <t>前/當日</t>
    <phoneticPr fontId="3" type="noConversion"/>
  </si>
  <si>
    <t xml:space="preserve"> </t>
    <phoneticPr fontId="3" type="noConversion"/>
  </si>
  <si>
    <r>
      <rPr>
        <sz val="12"/>
        <color theme="0" tint="-0.499984740745262"/>
        <rFont val="新細明體"/>
        <family val="1"/>
        <charset val="136"/>
        <scheme val="minor"/>
      </rPr>
      <t>除權後新股價=(18.4 - 0.25) / [1+(1.37/10)] = 18.15/1.137 =15.963</t>
    </r>
    <r>
      <rPr>
        <sz val="12"/>
        <color rgb="FF767171"/>
        <rFont val="新細明體"/>
        <family val="1"/>
        <charset val="136"/>
        <scheme val="minor"/>
      </rPr>
      <t xml:space="preserve"> </t>
    </r>
    <r>
      <rPr>
        <sz val="12"/>
        <color rgb="FFFF0000"/>
        <rFont val="新細明體"/>
        <family val="1"/>
        <charset val="136"/>
        <scheme val="minor"/>
      </rPr>
      <t xml:space="preserve"> 即(股價-現金股利)/[1+(股票股利/10)]</t>
    </r>
    <phoneticPr fontId="3" type="noConversion"/>
  </si>
  <si>
    <r>
      <t xml:space="preserve">所以股票股利為 15.963*137股 = 2186.93 即 </t>
    </r>
    <r>
      <rPr>
        <sz val="12"/>
        <color rgb="FFFF0000"/>
        <rFont val="新細明體"/>
        <family val="1"/>
        <charset val="136"/>
        <scheme val="minor"/>
      </rPr>
      <t>新股價*(股票股利*100)</t>
    </r>
    <r>
      <rPr>
        <sz val="12"/>
        <color rgb="FF767171"/>
        <rFont val="新細明體"/>
        <family val="1"/>
        <charset val="136"/>
        <scheme val="minor"/>
      </rPr>
      <t xml:space="preserve">   </t>
    </r>
    <phoneticPr fontId="3" type="noConversion"/>
  </si>
  <si>
    <t>股利總和  市值約為  現金股利250+股票股利2186.93= 2436.93</t>
    <phoneticPr fontId="3" type="noConversion"/>
  </si>
  <si>
    <t>21.04.22</t>
    <phoneticPr fontId="3" type="noConversion"/>
  </si>
  <si>
    <t>1.0/1.7</t>
    <phoneticPr fontId="3" type="noConversion"/>
  </si>
  <si>
    <t>1.6/1.6</t>
    <phoneticPr fontId="3" type="noConversion"/>
  </si>
  <si>
    <t>19.08.29</t>
    <phoneticPr fontId="3" type="noConversion"/>
  </si>
  <si>
    <t>0.5/1.6</t>
    <phoneticPr fontId="3" type="noConversion"/>
  </si>
  <si>
    <t>18.08.27</t>
    <phoneticPr fontId="3" type="noConversion"/>
  </si>
  <si>
    <t>1.0/1.8</t>
    <phoneticPr fontId="3" type="noConversion"/>
  </si>
  <si>
    <t>10.22] 39.00</t>
    <phoneticPr fontId="3" type="noConversion"/>
  </si>
  <si>
    <t>21.03.31]47.8</t>
    <phoneticPr fontId="3" type="noConversion"/>
  </si>
  <si>
    <t>47.15 /39.65</t>
    <phoneticPr fontId="3" type="noConversion"/>
  </si>
  <si>
    <t>除後高</t>
    <phoneticPr fontId="3" type="noConversion"/>
  </si>
  <si>
    <t>貼</t>
    <phoneticPr fontId="3" type="noConversion"/>
  </si>
  <si>
    <t>除後低</t>
    <phoneticPr fontId="3" type="noConversion"/>
  </si>
  <si>
    <t>50/48.5</t>
    <phoneticPr fontId="3" type="noConversion"/>
  </si>
  <si>
    <t>高</t>
    <phoneticPr fontId="3" type="noConversion"/>
  </si>
  <si>
    <t>填5月</t>
    <phoneticPr fontId="3" type="noConversion"/>
  </si>
  <si>
    <t>12.17] 21.0</t>
    <phoneticPr fontId="3" type="noConversion"/>
  </si>
  <si>
    <t>21.01] 23.15</t>
    <phoneticPr fontId="3" type="noConversion"/>
  </si>
  <si>
    <t>07.28] 18.2</t>
    <phoneticPr fontId="3" type="noConversion"/>
  </si>
  <si>
    <t>20.0/ 18.4</t>
    <phoneticPr fontId="3" type="noConversion"/>
  </si>
  <si>
    <t xml:space="preserve"> </t>
    <phoneticPr fontId="3" type="noConversion"/>
  </si>
  <si>
    <t>27.40/24.80貼</t>
    <phoneticPr fontId="3" type="noConversion"/>
  </si>
  <si>
    <t>25.8-24.8</t>
    <phoneticPr fontId="3" type="noConversion"/>
  </si>
  <si>
    <t xml:space="preserve"> </t>
    <phoneticPr fontId="3" type="noConversion"/>
  </si>
  <si>
    <t>110/04/23</t>
    <phoneticPr fontId="3" type="noConversion"/>
  </si>
  <si>
    <t>24.8*2</t>
    <phoneticPr fontId="3" type="noConversion"/>
  </si>
  <si>
    <t xml:space="preserve"> </t>
    <phoneticPr fontId="3" type="noConversion"/>
  </si>
  <si>
    <t>台航</t>
    <phoneticPr fontId="3" type="noConversion"/>
  </si>
  <si>
    <t>110/05/06</t>
    <phoneticPr fontId="3" type="noConversion"/>
  </si>
  <si>
    <t>110/05/07</t>
    <phoneticPr fontId="3" type="noConversion"/>
  </si>
  <si>
    <t>110.05/10</t>
    <phoneticPr fontId="3" type="noConversion"/>
  </si>
  <si>
    <t>110/05/10</t>
    <phoneticPr fontId="3" type="noConversion"/>
  </si>
  <si>
    <t>110/05/12</t>
    <phoneticPr fontId="3" type="noConversion"/>
  </si>
  <si>
    <t>110/05/12</t>
    <phoneticPr fontId="3" type="noConversion"/>
  </si>
  <si>
    <t>110/05/10</t>
    <phoneticPr fontId="3" type="noConversion"/>
  </si>
  <si>
    <t>110/06/04</t>
    <phoneticPr fontId="3" type="noConversion"/>
  </si>
  <si>
    <t>110/06/16</t>
    <phoneticPr fontId="3" type="noConversion"/>
  </si>
  <si>
    <t>110/0618</t>
    <phoneticPr fontId="3" type="noConversion"/>
  </si>
  <si>
    <t>110/06/21</t>
    <phoneticPr fontId="3" type="noConversion"/>
  </si>
  <si>
    <t>46日</t>
    <phoneticPr fontId="3" type="noConversion"/>
  </si>
  <si>
    <t>台航</t>
    <phoneticPr fontId="3" type="noConversion"/>
  </si>
  <si>
    <t>110/06/21</t>
    <phoneticPr fontId="3" type="noConversion"/>
  </si>
  <si>
    <t>110/06/15</t>
    <phoneticPr fontId="3" type="noConversion"/>
  </si>
  <si>
    <t>110/06/21</t>
    <phoneticPr fontId="3" type="noConversion"/>
  </si>
  <si>
    <t>陸海</t>
    <phoneticPr fontId="3" type="noConversion"/>
  </si>
  <si>
    <t>110/06/21</t>
    <phoneticPr fontId="3" type="noConversion"/>
  </si>
  <si>
    <t>兆赫</t>
    <phoneticPr fontId="3" type="noConversion"/>
  </si>
  <si>
    <t>110/05/11</t>
    <phoneticPr fontId="3" type="noConversion"/>
  </si>
  <si>
    <t>22.5*5</t>
    <phoneticPr fontId="3" type="noConversion"/>
  </si>
  <si>
    <t>通訊設備</t>
    <phoneticPr fontId="3" type="noConversion"/>
  </si>
  <si>
    <t>國碩</t>
    <phoneticPr fontId="3" type="noConversion"/>
  </si>
  <si>
    <t>太陽能</t>
    <phoneticPr fontId="3" type="noConversion"/>
  </si>
  <si>
    <t>110/05/11</t>
    <phoneticPr fontId="3" type="noConversion"/>
  </si>
  <si>
    <t>17.55*10</t>
    <phoneticPr fontId="3" type="noConversion"/>
  </si>
  <si>
    <t>17.9*5</t>
    <phoneticPr fontId="3" type="noConversion"/>
  </si>
  <si>
    <t>17.75*10</t>
    <phoneticPr fontId="3" type="noConversion"/>
  </si>
  <si>
    <t>109/10/13</t>
    <phoneticPr fontId="3" type="noConversion"/>
  </si>
  <si>
    <t>109/??/??</t>
    <phoneticPr fontId="3" type="noConversion"/>
  </si>
  <si>
    <t>松瑞藥</t>
    <phoneticPr fontId="3" type="noConversion"/>
  </si>
  <si>
    <t>33.6*3</t>
    <phoneticPr fontId="3" type="noConversion"/>
  </si>
  <si>
    <t>30*3</t>
    <phoneticPr fontId="3" type="noConversion"/>
  </si>
  <si>
    <t>109/06/30</t>
    <phoneticPr fontId="3" type="noConversion"/>
  </si>
  <si>
    <t>手續費0.1425%*2+交易稅0.3% 合計約0.5%--0.005</t>
    <phoneticPr fontId="3" type="noConversion"/>
  </si>
  <si>
    <t>110/06/29</t>
    <phoneticPr fontId="3" type="noConversion"/>
  </si>
  <si>
    <t>晶采</t>
    <phoneticPr fontId="3" type="noConversion"/>
  </si>
  <si>
    <t>晶采</t>
    <phoneticPr fontId="3" type="noConversion"/>
  </si>
  <si>
    <t>玉入金</t>
    <phoneticPr fontId="3" type="noConversion"/>
  </si>
  <si>
    <t>109/10/13</t>
    <phoneticPr fontId="3" type="noConversion"/>
  </si>
  <si>
    <t>110/05/31</t>
    <phoneticPr fontId="3" type="noConversion"/>
  </si>
  <si>
    <t>110/06/07</t>
    <phoneticPr fontId="3" type="noConversion"/>
  </si>
  <si>
    <t>110/06/08</t>
    <phoneticPr fontId="3" type="noConversion"/>
  </si>
  <si>
    <t>110/06/08</t>
    <phoneticPr fontId="3" type="noConversion"/>
  </si>
  <si>
    <t>110/06/15</t>
    <phoneticPr fontId="3" type="noConversion"/>
  </si>
  <si>
    <t>現金</t>
    <phoneticPr fontId="3" type="noConversion"/>
  </si>
  <si>
    <t>ATM</t>
    <phoneticPr fontId="3" type="noConversion"/>
  </si>
  <si>
    <t>110/07/19</t>
    <phoneticPr fontId="3" type="noConversion"/>
  </si>
  <si>
    <t>110/07/19</t>
    <phoneticPr fontId="3" type="noConversion"/>
  </si>
  <si>
    <t>110/07/20</t>
    <phoneticPr fontId="3" type="noConversion"/>
  </si>
  <si>
    <t>110/07/22</t>
    <phoneticPr fontId="3" type="noConversion"/>
  </si>
  <si>
    <t>110/07/22</t>
    <phoneticPr fontId="3" type="noConversion"/>
  </si>
  <si>
    <t>110/07/26</t>
    <phoneticPr fontId="3" type="noConversion"/>
  </si>
  <si>
    <t>110/07/17</t>
    <phoneticPr fontId="3" type="noConversion"/>
  </si>
  <si>
    <t>262500+(224)/2=131362</t>
    <phoneticPr fontId="3" type="noConversion"/>
  </si>
  <si>
    <t>陽明獲利/2=18177/2=9088</t>
    <phoneticPr fontId="3" type="noConversion"/>
  </si>
  <si>
    <t>結餘</t>
    <phoneticPr fontId="3" type="noConversion"/>
  </si>
  <si>
    <t>110/07/23</t>
    <phoneticPr fontId="3" type="noConversion"/>
  </si>
  <si>
    <t>110/07/21</t>
    <phoneticPr fontId="3" type="noConversion"/>
  </si>
  <si>
    <t>[(147626+139118)+300756]/2=293750</t>
    <phoneticPr fontId="3" type="noConversion"/>
  </si>
  <si>
    <t>110/07/27</t>
    <phoneticPr fontId="3" type="noConversion"/>
  </si>
  <si>
    <t>入金結餘</t>
    <phoneticPr fontId="3" type="noConversion"/>
  </si>
  <si>
    <t>賣陽明獲利</t>
    <phoneticPr fontId="3" type="noConversion"/>
  </si>
  <si>
    <t>入金合計</t>
    <phoneticPr fontId="3" type="noConversion"/>
  </si>
  <si>
    <t>買菱生*10</t>
    <phoneticPr fontId="3" type="noConversion"/>
  </si>
  <si>
    <t>買高端</t>
    <phoneticPr fontId="3" type="noConversion"/>
  </si>
  <si>
    <t>買長榮*3</t>
    <phoneticPr fontId="3" type="noConversion"/>
  </si>
  <si>
    <t>入金</t>
    <phoneticPr fontId="3" type="noConversion"/>
  </si>
  <si>
    <t xml:space="preserve"> </t>
    <phoneticPr fontId="3" type="noConversion"/>
  </si>
  <si>
    <t>110/07/28</t>
    <phoneticPr fontId="3" type="noConversion"/>
  </si>
  <si>
    <t>110/07/29</t>
    <phoneticPr fontId="3" type="noConversion"/>
  </si>
  <si>
    <t>明細</t>
    <phoneticPr fontId="3" type="noConversion"/>
  </si>
  <si>
    <t>110/07/17</t>
    <phoneticPr fontId="3" type="noConversion"/>
  </si>
  <si>
    <t>110/07/21</t>
    <phoneticPr fontId="3" type="noConversion"/>
  </si>
  <si>
    <t>110/07/27</t>
    <phoneticPr fontId="3" type="noConversion"/>
  </si>
  <si>
    <t>買陽明</t>
    <phoneticPr fontId="3" type="noConversion"/>
  </si>
  <si>
    <t>110/07/22</t>
    <phoneticPr fontId="3" type="noConversion"/>
  </si>
  <si>
    <t>110/07/22</t>
    <phoneticPr fontId="3" type="noConversion"/>
  </si>
  <si>
    <t>262500+(224)=262724/2=131362</t>
    <phoneticPr fontId="3" type="noConversion"/>
  </si>
  <si>
    <t>147500+(126)=147626/2=73813</t>
    <phoneticPr fontId="3" type="noConversion"/>
  </si>
  <si>
    <t>賣長榮</t>
    <phoneticPr fontId="3" type="noConversion"/>
  </si>
  <si>
    <t>賣長榮</t>
    <phoneticPr fontId="3" type="noConversion"/>
  </si>
  <si>
    <t>賣陽明</t>
    <phoneticPr fontId="3" type="noConversion"/>
  </si>
  <si>
    <t>買金額</t>
    <phoneticPr fontId="3" type="noConversion"/>
  </si>
  <si>
    <t>賣金額</t>
    <phoneticPr fontId="3" type="noConversion"/>
  </si>
  <si>
    <t>300500+(256)=300756/2=150378</t>
    <phoneticPr fontId="3" type="noConversion"/>
  </si>
  <si>
    <t>128500-(109+385)=128006/2=64003</t>
    <phoneticPr fontId="3" type="noConversion"/>
  </si>
  <si>
    <t>130500-(111+391)=129998/2=64999</t>
    <phoneticPr fontId="3" type="noConversion"/>
  </si>
  <si>
    <t>123500*2-(211+741)=246048/2=123024</t>
    <phoneticPr fontId="3" type="noConversion"/>
  </si>
  <si>
    <t>139000+(118)=139118/2=69559</t>
    <phoneticPr fontId="3" type="noConversion"/>
  </si>
  <si>
    <t>[142.5*3+(369)]/2=213935</t>
    <phoneticPr fontId="3" type="noConversion"/>
  </si>
  <si>
    <t>214000-213935=65</t>
    <phoneticPr fontId="3" type="noConversion"/>
  </si>
  <si>
    <t>[142.5*3+(369)=427865/2=213935</t>
    <phoneticPr fontId="3" type="noConversion"/>
  </si>
  <si>
    <t>25350*4+(86)=101486/2=50743</t>
    <phoneticPr fontId="3" type="noConversion"/>
  </si>
  <si>
    <t>14966/2=7483</t>
    <phoneticPr fontId="3" type="noConversion"/>
  </si>
  <si>
    <t>入金結餘41</t>
    <phoneticPr fontId="3" type="noConversion"/>
  </si>
  <si>
    <t>與入金合計相符合</t>
    <phoneticPr fontId="3" type="noConversion"/>
  </si>
  <si>
    <r>
      <t xml:space="preserve">286000+7726-293750=  </t>
    </r>
    <r>
      <rPr>
        <sz val="12"/>
        <color rgb="FF00CC66"/>
        <rFont val="新細明體"/>
        <family val="1"/>
        <charset val="136"/>
        <scheme val="minor"/>
      </rPr>
      <t>-24</t>
    </r>
    <phoneticPr fontId="3" type="noConversion"/>
  </si>
  <si>
    <r>
      <t>入金結餘合計65+(</t>
    </r>
    <r>
      <rPr>
        <sz val="12"/>
        <color rgb="FF00CC66"/>
        <rFont val="新細明體"/>
        <family val="1"/>
        <charset val="136"/>
        <scheme val="minor"/>
      </rPr>
      <t>-24</t>
    </r>
    <r>
      <rPr>
        <sz val="12"/>
        <color theme="1"/>
        <rFont val="新細明體"/>
        <family val="2"/>
        <charset val="136"/>
        <scheme val="minor"/>
      </rPr>
      <t>)=41</t>
    </r>
    <phoneticPr fontId="3" type="noConversion"/>
  </si>
  <si>
    <t>147500+(126)=147626/2=73813</t>
    <phoneticPr fontId="3" type="noConversion"/>
  </si>
  <si>
    <t>110/07/23</t>
    <phoneticPr fontId="3" type="noConversion"/>
  </si>
  <si>
    <t>日期</t>
    <phoneticPr fontId="3" type="noConversion"/>
  </si>
  <si>
    <t>合計</t>
    <phoneticPr fontId="3" type="noConversion"/>
  </si>
  <si>
    <t>110/07/27合計買金額</t>
    <phoneticPr fontId="3" type="noConversion"/>
  </si>
  <si>
    <t>110/07/02</t>
    <phoneticPr fontId="3" type="noConversion"/>
  </si>
  <si>
    <t>22.65*5</t>
    <phoneticPr fontId="3" type="noConversion"/>
  </si>
  <si>
    <t>22.65*10</t>
    <phoneticPr fontId="3" type="noConversion"/>
  </si>
  <si>
    <t>22.95*3</t>
    <phoneticPr fontId="3" type="noConversion"/>
  </si>
  <si>
    <t>110/07/05</t>
    <phoneticPr fontId="3" type="noConversion"/>
  </si>
  <si>
    <t>110/07/08</t>
    <phoneticPr fontId="3" type="noConversion"/>
  </si>
  <si>
    <t>23.45*2</t>
    <phoneticPr fontId="3" type="noConversion"/>
  </si>
  <si>
    <t>110/07/16</t>
    <phoneticPr fontId="3" type="noConversion"/>
  </si>
  <si>
    <t>110/07/19</t>
    <phoneticPr fontId="3" type="noConversion"/>
  </si>
  <si>
    <t>110/07/19</t>
    <phoneticPr fontId="3" type="noConversion"/>
  </si>
  <si>
    <t>110/07/21</t>
    <phoneticPr fontId="3" type="noConversion"/>
  </si>
  <si>
    <t>110/07/20</t>
    <phoneticPr fontId="3" type="noConversion"/>
  </si>
  <si>
    <t>110/07/26</t>
    <phoneticPr fontId="3" type="noConversion"/>
  </si>
  <si>
    <t>22.9*2</t>
    <phoneticPr fontId="3" type="noConversion"/>
  </si>
  <si>
    <t>珠</t>
    <phoneticPr fontId="3" type="noConversion"/>
  </si>
  <si>
    <t>[46.25-45]*3</t>
    <phoneticPr fontId="3" type="noConversion"/>
  </si>
  <si>
    <t>珠</t>
    <phoneticPr fontId="3" type="noConversion"/>
  </si>
  <si>
    <t>[22.65-17.75]*25=122500-2545=119955</t>
    <phoneticPr fontId="3" type="noConversion"/>
  </si>
  <si>
    <t>110/08/02</t>
    <phoneticPr fontId="3" type="noConversion"/>
  </si>
  <si>
    <t>281500+240=281740/2=140870</t>
    <phoneticPr fontId="3" type="noConversion"/>
  </si>
  <si>
    <t>110/08/04</t>
    <phoneticPr fontId="3" type="noConversion"/>
  </si>
  <si>
    <t>110/08/05</t>
    <phoneticPr fontId="3" type="noConversion"/>
  </si>
  <si>
    <t>光頡</t>
    <phoneticPr fontId="3" type="noConversion"/>
  </si>
  <si>
    <t>3624櫃</t>
    <phoneticPr fontId="3" type="noConversion"/>
  </si>
  <si>
    <t>Led光元件</t>
    <phoneticPr fontId="3" type="noConversion"/>
  </si>
  <si>
    <t xml:space="preserve"> </t>
    <phoneticPr fontId="3" type="noConversion"/>
  </si>
  <si>
    <t>110/08/04</t>
    <phoneticPr fontId="3" type="noConversion"/>
  </si>
  <si>
    <t>110/08/05</t>
    <phoneticPr fontId="3" type="noConversion"/>
  </si>
  <si>
    <t>110/08/05</t>
    <phoneticPr fontId="3" type="noConversion"/>
  </si>
  <si>
    <t>21550*3</t>
    <phoneticPr fontId="3" type="noConversion"/>
  </si>
  <si>
    <t>21450*3</t>
    <phoneticPr fontId="3" type="noConversion"/>
  </si>
  <si>
    <t>聯電</t>
    <phoneticPr fontId="3" type="noConversion"/>
  </si>
  <si>
    <t>110/05/06</t>
    <phoneticPr fontId="3" type="noConversion"/>
  </si>
  <si>
    <t>110/08/05</t>
    <phoneticPr fontId="3" type="noConversion"/>
  </si>
  <si>
    <t>損益</t>
    <phoneticPr fontId="3" type="noConversion"/>
  </si>
  <si>
    <t>損益明細</t>
    <phoneticPr fontId="3" type="noConversion"/>
  </si>
  <si>
    <t>剩長榮*1</t>
    <phoneticPr fontId="3" type="noConversion"/>
  </si>
  <si>
    <t xml:space="preserve">(買3支 賣2支  427865/3*2)=315244 </t>
    <phoneticPr fontId="3" type="noConversion"/>
  </si>
  <si>
    <t>( 2支賣價128006+129998)-(2支買價315244)= - 57240</t>
    <phoneticPr fontId="3" type="noConversion"/>
  </si>
  <si>
    <t>(2支陽明賣價246048)-(2支買價147626+139118)= - 40696</t>
    <phoneticPr fontId="3" type="noConversion"/>
  </si>
  <si>
    <t>賣2建錩獲利14966 /2=7483 一 個人獲益7483</t>
    <phoneticPr fontId="3" type="noConversion"/>
  </si>
  <si>
    <t>賣兩支長榮損57240  57240/2=28620 一 個人虧損 28260</t>
    <phoneticPr fontId="3" type="noConversion"/>
  </si>
  <si>
    <t xml:space="preserve"> 57240       57240/2=28620 </t>
    <phoneticPr fontId="3" type="noConversion"/>
  </si>
  <si>
    <t>40696/2=20348一 個人虧損 20348</t>
    <phoneticPr fontId="3" type="noConversion"/>
  </si>
  <si>
    <t>40696      40696/2=20348</t>
    <phoneticPr fontId="3" type="noConversion"/>
  </si>
  <si>
    <t>買建錩*4</t>
    <phoneticPr fontId="3" type="noConversion"/>
  </si>
  <si>
    <t>買建錩*10</t>
    <phoneticPr fontId="3" type="noConversion"/>
  </si>
  <si>
    <t>25650*10+(219)=256719/2=128360</t>
    <phoneticPr fontId="3" type="noConversion"/>
  </si>
  <si>
    <t>374600-(311+1118)=373171/2=186586</t>
    <phoneticPr fontId="3" type="noConversion"/>
  </si>
  <si>
    <t>(14支建錩賣價373171)-(14支建錩買價101486+256719)=14966</t>
    <phoneticPr fontId="3" type="noConversion"/>
  </si>
  <si>
    <t>110/09/03</t>
    <phoneticPr fontId="3" type="noConversion"/>
  </si>
  <si>
    <t>買光頡</t>
    <phoneticPr fontId="3" type="noConversion"/>
  </si>
  <si>
    <t>30950*5+(132+464)=154154/2=77077</t>
    <phoneticPr fontId="3" type="noConversion"/>
  </si>
  <si>
    <t>賣5支菱生30950*5+(132+464)=154154</t>
    <phoneticPr fontId="3" type="noConversion"/>
  </si>
  <si>
    <t>154154-[買5支菱生26250*5+(112)]=154154-131362=22792</t>
    <phoneticPr fontId="3" type="noConversion"/>
  </si>
  <si>
    <t>154154-131362=22792/2=11396</t>
    <phoneticPr fontId="3" type="noConversion"/>
  </si>
  <si>
    <t>建錩個人獲益</t>
    <phoneticPr fontId="3" type="noConversion"/>
  </si>
  <si>
    <t>菱生個人獲益</t>
    <phoneticPr fontId="3" type="noConversion"/>
  </si>
  <si>
    <t>259509+7483獲益=266992</t>
    <phoneticPr fontId="3" type="noConversion"/>
  </si>
  <si>
    <t>110/09/06</t>
    <phoneticPr fontId="3" type="noConversion"/>
  </si>
  <si>
    <t>29.45*3+75=88425/2=44213</t>
    <phoneticPr fontId="3" type="noConversion"/>
  </si>
  <si>
    <t>29.75*2+50=59550/2=29775</t>
    <phoneticPr fontId="3" type="noConversion"/>
  </si>
  <si>
    <t>29.65*2+50=59350/2=29675</t>
    <phoneticPr fontId="3" type="noConversion"/>
  </si>
  <si>
    <t>29.5+25=29525/2=14763</t>
    <phoneticPr fontId="3" type="noConversion"/>
  </si>
  <si>
    <t>買菱生*(10-5)</t>
    <phoneticPr fontId="3" type="noConversion"/>
  </si>
  <si>
    <t>陽明個人獲益</t>
    <phoneticPr fontId="3" type="noConversion"/>
  </si>
  <si>
    <t>長榮*2個人虧</t>
    <phoneticPr fontId="3" type="noConversion"/>
  </si>
  <si>
    <t>陽明*2個人虧</t>
    <phoneticPr fontId="3" type="noConversion"/>
  </si>
  <si>
    <t>賣建錩*14*平均26.76</t>
    <phoneticPr fontId="3" type="noConversion"/>
  </si>
  <si>
    <t xml:space="preserve"> </t>
    <phoneticPr fontId="3" type="noConversion"/>
  </si>
  <si>
    <t>110/08/09</t>
    <phoneticPr fontId="3" type="noConversion"/>
  </si>
  <si>
    <t>110/08/10</t>
    <phoneticPr fontId="3" type="noConversion"/>
  </si>
  <si>
    <t>110/08/11</t>
    <phoneticPr fontId="3" type="noConversion"/>
  </si>
  <si>
    <t>買建錩</t>
    <phoneticPr fontId="3" type="noConversion"/>
  </si>
  <si>
    <t>23450+20=23470</t>
    <phoneticPr fontId="3" type="noConversion"/>
  </si>
  <si>
    <t>23650+20=23670</t>
    <phoneticPr fontId="3" type="noConversion"/>
  </si>
  <si>
    <t>24750+21=24771</t>
    <phoneticPr fontId="3" type="noConversion"/>
  </si>
  <si>
    <t>(49600+42)=49642/2=</t>
    <phoneticPr fontId="3" type="noConversion"/>
  </si>
  <si>
    <t>[(49750+42)*2]=99584/2=49792</t>
    <phoneticPr fontId="3" type="noConversion"/>
  </si>
  <si>
    <t>買光頡*2</t>
    <phoneticPr fontId="3" type="noConversion"/>
  </si>
  <si>
    <t>110/08/05</t>
    <phoneticPr fontId="3" type="noConversion"/>
  </si>
  <si>
    <t>48750+41=48791</t>
    <phoneticPr fontId="3" type="noConversion"/>
  </si>
  <si>
    <t>49550+42=49592</t>
    <phoneticPr fontId="3" type="noConversion"/>
  </si>
  <si>
    <t>110/05/11</t>
    <phoneticPr fontId="3" type="noConversion"/>
  </si>
  <si>
    <t>110/05/11</t>
    <phoneticPr fontId="3" type="noConversion"/>
  </si>
  <si>
    <t>(22650-17750)*25=122500</t>
    <phoneticPr fontId="3" type="noConversion"/>
  </si>
  <si>
    <t>110/07/14</t>
    <phoneticPr fontId="3" type="noConversion"/>
  </si>
  <si>
    <t>22.55*5=112750+96=112846</t>
    <phoneticPr fontId="3" type="noConversion"/>
  </si>
  <si>
    <t>21.5+20=21520</t>
    <phoneticPr fontId="3" type="noConversion"/>
  </si>
  <si>
    <t>菱生平均成本28.32</t>
    <phoneticPr fontId="3" type="noConversion"/>
  </si>
  <si>
    <t>個人買金額</t>
    <phoneticPr fontId="3" type="noConversion"/>
  </si>
  <si>
    <t>個人賣金額</t>
    <phoneticPr fontId="3" type="noConversion"/>
  </si>
  <si>
    <t>結餘</t>
    <phoneticPr fontId="3" type="noConversion"/>
  </si>
  <si>
    <t>買菱生*8</t>
    <phoneticPr fontId="3" type="noConversion"/>
  </si>
  <si>
    <t>買兆赫*5</t>
    <phoneticPr fontId="3" type="noConversion"/>
  </si>
  <si>
    <t>買兆赫*1</t>
    <phoneticPr fontId="3" type="noConversion"/>
  </si>
  <si>
    <t>賣菱生*5</t>
    <phoneticPr fontId="3" type="noConversion"/>
  </si>
  <si>
    <t>買建錩*1</t>
    <phoneticPr fontId="3" type="noConversion"/>
  </si>
  <si>
    <t>買光頡*1</t>
    <phoneticPr fontId="3" type="noConversion"/>
  </si>
  <si>
    <t>買高端*1</t>
    <phoneticPr fontId="3" type="noConversion"/>
  </si>
  <si>
    <t>買高端*1</t>
    <phoneticPr fontId="3" type="noConversion"/>
  </si>
  <si>
    <t>買長榮*(3-2)</t>
    <phoneticPr fontId="3" type="noConversion"/>
  </si>
  <si>
    <t>剩菱生*5</t>
    <phoneticPr fontId="3" type="noConversion"/>
  </si>
  <si>
    <t>142500+(369/3)=142623</t>
    <phoneticPr fontId="3" type="noConversion"/>
  </si>
  <si>
    <t>300500+(256)=300756/2=150378</t>
    <phoneticPr fontId="3" type="noConversion"/>
  </si>
  <si>
    <t>26250*5+(224/2)=131362</t>
    <phoneticPr fontId="3" type="noConversion"/>
  </si>
  <si>
    <t>賣/買國碩*25</t>
    <phoneticPr fontId="3" type="noConversion"/>
  </si>
  <si>
    <t>110/12/09結餘</t>
    <phoneticPr fontId="3" type="noConversion"/>
  </si>
  <si>
    <t>個人損益</t>
    <phoneticPr fontId="3" type="noConversion"/>
  </si>
  <si>
    <t>合資總額</t>
    <phoneticPr fontId="3" type="noConversion"/>
  </si>
  <si>
    <t>110/12/24</t>
    <phoneticPr fontId="3" type="noConversion"/>
  </si>
  <si>
    <t>賣光頡*1</t>
    <phoneticPr fontId="3" type="noConversion"/>
  </si>
  <si>
    <t>合資印</t>
    <phoneticPr fontId="3" type="noConversion"/>
  </si>
  <si>
    <t>備          註</t>
    <phoneticPr fontId="3" type="noConversion"/>
  </si>
  <si>
    <t>123500*2-(211+741)=246048</t>
    <phoneticPr fontId="3" type="noConversion"/>
  </si>
  <si>
    <t>130500-(111+391)=129998</t>
    <phoneticPr fontId="3" type="noConversion"/>
  </si>
  <si>
    <t>128500-(109+385)=128006</t>
    <phoneticPr fontId="3" type="noConversion"/>
  </si>
  <si>
    <t>110/09/03賣菱生*5</t>
    <phoneticPr fontId="3" type="noConversion"/>
  </si>
  <si>
    <t>26250*10+(224)=262724/2=131362</t>
    <phoneticPr fontId="3" type="noConversion"/>
  </si>
  <si>
    <t>(178500-152-535)-(159500+136)/2=9088</t>
    <phoneticPr fontId="3" type="noConversion"/>
  </si>
  <si>
    <t>剩菱生*(10-5)</t>
    <phoneticPr fontId="3" type="noConversion"/>
  </si>
  <si>
    <t>陽明*2)損</t>
    <phoneticPr fontId="3" type="noConversion"/>
  </si>
  <si>
    <t>長榮*2)損</t>
    <phoneticPr fontId="3" type="noConversion"/>
  </si>
  <si>
    <t>110/07/29</t>
    <phoneticPr fontId="3" type="noConversion"/>
  </si>
  <si>
    <t>246048-147626-139118/2=-20348</t>
    <phoneticPr fontId="3" type="noConversion"/>
  </si>
  <si>
    <t>25350*4+(86)=101486</t>
    <phoneticPr fontId="3" type="noConversion"/>
  </si>
  <si>
    <t>25650*10+(219)=256719</t>
    <phoneticPr fontId="3" type="noConversion"/>
  </si>
  <si>
    <t>110/12/24賣出</t>
    <phoneticPr fontId="3" type="noConversion"/>
  </si>
  <si>
    <t>110/07/27買長榮*3</t>
    <phoneticPr fontId="3" type="noConversion"/>
  </si>
  <si>
    <t>賣陽明*2</t>
    <phoneticPr fontId="3" type="noConversion"/>
  </si>
  <si>
    <t>(373211-101486-256719)/2=7503</t>
    <phoneticPr fontId="3" type="noConversion"/>
  </si>
  <si>
    <t>(128006+129998)-(142500*2+123*2)/2=-13621</t>
    <phoneticPr fontId="3" type="noConversion"/>
  </si>
  <si>
    <t>[(49750+42)*2]=99584</t>
    <phoneticPr fontId="3" type="noConversion"/>
  </si>
  <si>
    <t>49600+42=49642</t>
    <phoneticPr fontId="3" type="noConversion"/>
  </si>
  <si>
    <t>30950*5+(132+464)=154154</t>
    <phoneticPr fontId="3" type="noConversion"/>
  </si>
  <si>
    <t>29.45*3+75=88425</t>
    <phoneticPr fontId="3" type="noConversion"/>
  </si>
  <si>
    <t>29.75*2+50=59550</t>
    <phoneticPr fontId="3" type="noConversion"/>
  </si>
  <si>
    <t>29.65*2+50=59350</t>
    <phoneticPr fontId="3" type="noConversion"/>
  </si>
  <si>
    <t>29.5+25=29525</t>
    <phoneticPr fontId="3" type="noConversion"/>
  </si>
  <si>
    <t>110/08/04買入</t>
    <phoneticPr fontId="3" type="noConversion"/>
  </si>
  <si>
    <t>65400-(55+196)=65149</t>
    <phoneticPr fontId="3" type="noConversion"/>
  </si>
  <si>
    <t>(65149-49642)/2=</t>
    <phoneticPr fontId="3" type="noConversion"/>
  </si>
  <si>
    <t>剩長榮*(3-2)</t>
    <phoneticPr fontId="3" type="noConversion"/>
  </si>
  <si>
    <t>110/07/17買菱生</t>
    <phoneticPr fontId="3" type="noConversion"/>
  </si>
  <si>
    <t>平均26.76*14=374600-(311+1118)=373211</t>
    <phoneticPr fontId="3" type="noConversion"/>
  </si>
  <si>
    <t>賣建錩*14</t>
    <phoneticPr fontId="3" type="noConversion"/>
  </si>
  <si>
    <t>26.65*2+26.8)-(311+1118)=373211</t>
  </si>
  <si>
    <t>(26.85*6+26.9+26.7*2+26.55*2+</t>
    <phoneticPr fontId="3" type="noConversion"/>
  </si>
  <si>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</si>
  <si>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</si>
  <si>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</si>
  <si>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>陽明獲益</t>
    <phoneticPr fontId="3" type="noConversion"/>
  </si>
  <si>
    <t>建錩*14)益</t>
    <phoneticPr fontId="3" type="noConversion"/>
  </si>
  <si>
    <t>菱生*5)益</t>
    <phoneticPr fontId="3" type="noConversion"/>
  </si>
  <si>
    <t>光頡*1)益</t>
    <phoneticPr fontId="3" type="noConversion"/>
  </si>
  <si>
    <t>139504-11866=127638</t>
    <phoneticPr fontId="3" type="noConversion"/>
  </si>
  <si>
    <t>110/12/24 總結餘</t>
    <phoneticPr fontId="3" type="noConversion"/>
  </si>
  <si>
    <t>17750*25</t>
    <phoneticPr fontId="3" type="noConversion"/>
  </si>
  <si>
    <t>22650*25</t>
    <phoneticPr fontId="3" type="noConversion"/>
  </si>
  <si>
    <t>個人益</t>
    <phoneticPr fontId="3" type="noConversion"/>
  </si>
  <si>
    <t>個人損</t>
    <phoneticPr fontId="3" type="noConversion"/>
  </si>
  <si>
    <t>個人總獲益</t>
  </si>
  <si>
    <r>
      <rPr>
        <sz val="12"/>
        <color rgb="FFFF0066"/>
        <rFont val="新細明體"/>
        <family val="1"/>
        <charset val="136"/>
        <scheme val="minor"/>
      </rPr>
      <t>35741</t>
    </r>
    <r>
      <rPr>
        <sz val="12"/>
        <color rgb="FFCC00CC"/>
        <rFont val="新細明體"/>
        <family val="1"/>
        <charset val="136"/>
        <scheme val="minor"/>
      </rPr>
      <t>-</t>
    </r>
    <r>
      <rPr>
        <sz val="12"/>
        <color rgb="FF00B0F0"/>
        <rFont val="新細明體"/>
        <family val="1"/>
        <charset val="136"/>
        <scheme val="minor"/>
      </rPr>
      <t>33969</t>
    </r>
    <r>
      <rPr>
        <sz val="12"/>
        <color rgb="FFCC00CC"/>
        <rFont val="新細明體"/>
        <family val="1"/>
        <charset val="136"/>
        <scheme val="minor"/>
      </rPr>
      <t>=1772</t>
    </r>
    <phoneticPr fontId="3" type="noConversion"/>
  </si>
  <si>
    <t>買/賣國碩*25</t>
    <phoneticPr fontId="3" type="noConversion"/>
  </si>
  <si>
    <t>110/12/24賣光頡63.4  64.7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</si>
</sst>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  <numFmt numFmtId="177" formatCode="0.0"/>
    <numFmt numFmtId="178" formatCode="0.00_);[Red]\(0.00\)"/>
    <numFmt numFmtId="179" formatCode="_-* #,##0.000_-;\-* #,##0.000_-;_-* &quot;-&quot;??_-;_-@_-"/>
    <numFmt numFmtId="180" formatCode="_-* #,##0_-;\-* #,##0_-;_-* &quot;-&quot;??_-;_-@_-"/>
  </numFmts>
  <fonts count="24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FF0000"/>
      <name val="Arial Unicode MS"/>
      <family val="2"/>
      <charset val="136"/>
    </font>
    <font>
      <sz val="9"/>
      <name val="新細明體"/>
      <family val="2"/>
      <charset val="136"/>
      <scheme val="minor"/>
    </font>
    <font>
      <sz val="12"/>
      <color rgb="FF00CC99"/>
      <name val="Arial Unicode MS"/>
      <family val="2"/>
      <charset val="136"/>
    </font>
    <font>
      <sz val="12"/>
      <color theme="1"/>
      <name val="Arial Unicode MS"/>
      <family val="2"/>
      <charset val="136"/>
    </font>
    <font>
      <b/>
      <sz val="12"/>
      <color rgb="FF00CC99"/>
      <name val="新細明體"/>
      <family val="1"/>
      <charset val="136"/>
      <scheme val="minor"/>
    </font>
    <font>
      <b/>
      <sz val="11"/>
      <color rgb="FF6666FF"/>
      <name val="新細明體"/>
      <family val="1"/>
      <charset val="136"/>
      <scheme val="minor"/>
    </font>
    <font>
      <b/>
      <sz val="11"/>
      <color rgb="FFFF0066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ial"/>
      <family val="2"/>
    </font>
    <font>
      <b/>
      <sz val="11.5"/>
      <color rgb="FF555555"/>
      <name val="新細明體"/>
      <family val="1"/>
      <charset val="136"/>
    </font>
    <font>
      <b/>
      <sz val="12"/>
      <color rgb="FF0066FF"/>
      <name val="Arial Unicode MS"/>
      <family val="2"/>
      <charset val="136"/>
    </font>
    <font>
      <sz val="12"/>
      <color rgb="FF0066FF"/>
      <name val="Arial Unicode MS"/>
      <family val="2"/>
      <charset val="136"/>
    </font>
    <font>
      <sz val="12"/>
      <color rgb="FF0070C0"/>
      <name val="Arial"/>
      <family val="2"/>
    </font>
    <font>
      <sz val="12"/>
      <color rgb="FF3333FF"/>
      <name val="Arial Unicode MS"/>
      <family val="2"/>
      <charset val="136"/>
    </font>
    <font>
      <b/>
      <sz val="12"/>
      <color rgb="FF3333FF"/>
      <name val="Arial Unicode MS"/>
      <family val="2"/>
      <charset val="136"/>
    </font>
    <font>
      <b/>
      <sz val="12"/>
      <color rgb="FF3333FF"/>
      <name val="新細明體"/>
      <family val="1"/>
      <charset val="136"/>
      <scheme val="minor"/>
    </font>
    <font>
      <sz val="12"/>
      <color rgb="FF3333FF"/>
      <name val="Arial"/>
      <family val="2"/>
    </font>
    <font>
      <sz val="12"/>
      <color rgb="FFFF0066"/>
      <name val="新細明體"/>
      <family val="2"/>
      <charset val="136"/>
      <scheme val="minor"/>
    </font>
    <font>
      <b/>
      <sz val="12"/>
      <color rgb="FF7030A0"/>
      <name val="Arial Unicode MS"/>
      <family val="2"/>
      <charset val="136"/>
    </font>
    <font>
      <sz val="12"/>
      <color rgb="FF7030A0"/>
      <name val="Arial Unicode MS"/>
      <family val="2"/>
      <charset val="136"/>
    </font>
    <font>
      <sz val="12"/>
      <color theme="5" tint="-0.249977111117893"/>
      <name val="Arial Unicode MS"/>
      <family val="2"/>
      <charset val="136"/>
    </font>
    <font>
      <sz val="12"/>
      <color theme="5" tint="-0.499984740745262"/>
      <name val="Arial Unicode MS"/>
      <family val="2"/>
      <charset val="136"/>
    </font>
    <font>
      <sz val="12"/>
      <color theme="5" tint="-0.499984740745262"/>
      <name val="新細明體"/>
      <family val="2"/>
      <charset val="136"/>
      <scheme val="minor"/>
    </font>
    <font>
      <sz val="12"/>
      <color theme="5" tint="-0.499984740745262"/>
      <name val="新細明體"/>
      <family val="1"/>
      <charset val="136"/>
      <scheme val="minor"/>
    </font>
    <font>
      <sz val="12"/>
      <color rgb="FF7030A0"/>
      <name val="Arial"/>
      <family val="2"/>
    </font>
    <font>
      <sz val="11"/>
      <color theme="5" tint="-0.499984740745262"/>
      <name val="Arial Unicode MS"/>
      <family val="2"/>
      <charset val="136"/>
    </font>
    <font>
      <sz val="10"/>
      <color theme="5" tint="-0.499984740745262"/>
      <name val="Arial Unicode MS"/>
      <family val="2"/>
      <charset val="136"/>
    </font>
    <font>
      <sz val="12"/>
      <color theme="5" tint="-0.249977111117893"/>
      <name val="Arial"/>
      <family val="2"/>
    </font>
    <font>
      <b/>
      <sz val="12"/>
      <color rgb="FFFF6600"/>
      <name val="Arial Unicode MS"/>
      <family val="2"/>
      <charset val="136"/>
    </font>
    <font>
      <sz val="12"/>
      <color rgb="FFFF6600"/>
      <name val="Arial Unicode MS"/>
      <family val="2"/>
      <charset val="136"/>
    </font>
    <font>
      <sz val="9"/>
      <color rgb="FFFF0000"/>
      <name val="新細明體"/>
      <family val="1"/>
      <charset val="136"/>
    </font>
    <font>
      <sz val="9"/>
      <color rgb="FFFF0000"/>
      <name val="Arial"/>
      <family val="2"/>
    </font>
    <font>
      <sz val="12"/>
      <color rgb="FFFF3300"/>
      <name val="Arial"/>
      <family val="2"/>
    </font>
    <font>
      <b/>
      <sz val="12"/>
      <color rgb="FFD60093"/>
      <name val="Arial Unicode MS"/>
      <family val="2"/>
      <charset val="136"/>
    </font>
    <font>
      <sz val="12"/>
      <color rgb="FFD60093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sz val="12"/>
      <color rgb="FFD60093"/>
      <name val="Arial"/>
      <family val="2"/>
    </font>
    <font>
      <sz val="13"/>
      <color rgb="FFFF0066"/>
      <name val="Arial Unicode MS"/>
      <family val="2"/>
      <charset val="136"/>
    </font>
    <font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0"/>
      <color rgb="FF3366CC"/>
      <name val="Arial"/>
      <family val="2"/>
    </font>
    <font>
      <sz val="12"/>
      <color rgb="FF3366CC"/>
      <name val="Arial"/>
      <family val="2"/>
    </font>
    <font>
      <sz val="12"/>
      <color rgb="FFFF66FF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FF"/>
      <name val="Arial"/>
      <family val="2"/>
    </font>
    <font>
      <sz val="12"/>
      <color rgb="FF0000FF"/>
      <name val="Arial"/>
      <family val="2"/>
    </font>
    <font>
      <sz val="12"/>
      <color rgb="FF0000FF"/>
      <name val="新細明體"/>
      <family val="2"/>
      <charset val="136"/>
      <scheme val="minor"/>
    </font>
    <font>
      <sz val="12"/>
      <color rgb="FFFF0066"/>
      <name val="新細明體"/>
      <family val="1"/>
      <charset val="136"/>
      <scheme val="minor"/>
    </font>
    <font>
      <sz val="10"/>
      <color rgb="FFFF0066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rgb="FFFF0066"/>
      <name val="Arial"/>
      <family val="2"/>
    </font>
    <font>
      <sz val="11"/>
      <color rgb="FFFF3300"/>
      <name val="Arial"/>
      <family val="2"/>
    </font>
    <font>
      <sz val="11"/>
      <color rgb="FFFF3300"/>
      <name val="細明體"/>
      <family val="3"/>
      <charset val="136"/>
    </font>
    <font>
      <sz val="11"/>
      <name val="Arial"/>
      <family val="2"/>
    </font>
    <font>
      <b/>
      <sz val="12"/>
      <color rgb="FFFF0066"/>
      <name val="Arial"/>
      <family val="2"/>
    </font>
    <font>
      <sz val="12"/>
      <color rgb="FFFF6600"/>
      <name val="Arial"/>
      <family val="2"/>
    </font>
    <font>
      <sz val="10"/>
      <color rgb="FFFF0066"/>
      <name val="新細明體"/>
      <family val="2"/>
      <charset val="136"/>
      <scheme val="minor"/>
    </font>
    <font>
      <sz val="12"/>
      <color rgb="FFFF3300"/>
      <name val="新細明體"/>
      <family val="2"/>
      <charset val="136"/>
      <scheme val="minor"/>
    </font>
    <font>
      <sz val="10"/>
      <color rgb="FFFF3300"/>
      <name val="新細明體"/>
      <family val="2"/>
      <charset val="136"/>
      <scheme val="minor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2"/>
      <color rgb="FF0070C0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rgb="FFFF0066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2"/>
      <color rgb="FF6666F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color rgb="FF7030A0"/>
      <name val="新細明體"/>
      <family val="1"/>
      <charset val="136"/>
      <scheme val="minor"/>
    </font>
    <font>
      <sz val="11"/>
      <color rgb="FFFF0066"/>
      <name val="Arial"/>
      <family val="2"/>
    </font>
    <font>
      <sz val="10"/>
      <color rgb="FFFF0066"/>
      <name val="Arial"/>
      <family val="2"/>
    </font>
    <font>
      <sz val="11"/>
      <color rgb="FF000000"/>
      <name val="Arial"/>
      <family val="2"/>
    </font>
    <font>
      <sz val="11"/>
      <color rgb="FF000000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FF7C80"/>
      <name val="新細明體"/>
      <family val="2"/>
      <charset val="136"/>
      <scheme val="minor"/>
    </font>
    <font>
      <sz val="12"/>
      <color rgb="FFFF7C80"/>
      <name val="新細明體"/>
      <family val="1"/>
      <charset val="136"/>
      <scheme val="minor"/>
    </font>
    <font>
      <sz val="11"/>
      <color rgb="FFFF0066"/>
      <name val="細明體"/>
      <family val="3"/>
      <charset val="136"/>
    </font>
    <font>
      <sz val="11"/>
      <color rgb="FFFF7C80"/>
      <name val="細明體"/>
      <family val="3"/>
      <charset val="136"/>
    </font>
    <font>
      <sz val="11"/>
      <color rgb="FF7030A0"/>
      <name val="細明體"/>
      <family val="3"/>
      <charset val="136"/>
    </font>
    <font>
      <sz val="12"/>
      <color rgb="FF7030A0"/>
      <name val="新細明體"/>
      <family val="2"/>
      <charset val="136"/>
      <scheme val="minor"/>
    </font>
    <font>
      <sz val="11"/>
      <color rgb="FF7030A0"/>
      <name val="Arial"/>
      <family val="2"/>
    </font>
    <font>
      <sz val="11"/>
      <color rgb="FFEA5E5B"/>
      <name val="Arial"/>
      <family val="2"/>
    </font>
    <font>
      <sz val="11"/>
      <color rgb="FF51A551"/>
      <name val="Arial"/>
      <family val="2"/>
    </font>
    <font>
      <sz val="11"/>
      <color rgb="FFFF7C80"/>
      <name val="Arial"/>
      <family val="2"/>
    </font>
    <font>
      <sz val="11"/>
      <color rgb="FF0000FF"/>
      <name val="Arial"/>
      <family val="2"/>
    </font>
    <font>
      <sz val="11"/>
      <color rgb="FF7030A0"/>
      <name val="新細明體"/>
      <family val="2"/>
      <charset val="136"/>
      <scheme val="minor"/>
    </font>
    <font>
      <sz val="11"/>
      <color rgb="FF7030A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7030A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 tint="0.34998626667073579"/>
      <name val="新細明體"/>
      <family val="2"/>
      <charset val="136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2"/>
      <color theme="1" tint="0.34998626667073579"/>
      <name val="細明體"/>
      <family val="3"/>
      <charset val="136"/>
    </font>
    <font>
      <sz val="12"/>
      <color rgb="FFFF0000"/>
      <name val="Arial"/>
      <family val="2"/>
    </font>
    <font>
      <sz val="12"/>
      <color rgb="FFFF0066"/>
      <name val="Arial Unicode MS"/>
      <family val="2"/>
      <charset val="136"/>
    </font>
    <font>
      <sz val="12"/>
      <color rgb="FFFF0066"/>
      <name val="細明體"/>
      <family val="3"/>
      <charset val="136"/>
    </font>
    <font>
      <sz val="10"/>
      <color rgb="FFFF0000"/>
      <name val="Arial"/>
      <family val="2"/>
    </font>
    <font>
      <sz val="10"/>
      <color rgb="FF3333FF"/>
      <name val="Arial"/>
      <family val="2"/>
    </font>
    <font>
      <sz val="12"/>
      <color rgb="FF3333FF"/>
      <name val="新細明體"/>
      <family val="2"/>
      <charset val="136"/>
      <scheme val="minor"/>
    </font>
    <font>
      <b/>
      <sz val="12"/>
      <color rgb="FF0000FF"/>
      <name val="Arial Unicode MS"/>
      <family val="2"/>
      <charset val="136"/>
    </font>
    <font>
      <b/>
      <sz val="10"/>
      <color rgb="FFFF0000"/>
      <name val="Arial"/>
      <family val="2"/>
    </font>
    <font>
      <b/>
      <sz val="10"/>
      <color rgb="FFFF0000"/>
      <name val="細明體"/>
      <family val="3"/>
      <charset val="136"/>
    </font>
    <font>
      <b/>
      <sz val="12"/>
      <color rgb="FFFF0000"/>
      <name val="Arial"/>
      <family val="2"/>
    </font>
    <font>
      <sz val="9"/>
      <color rgb="FFFF0066"/>
      <name val="Arial"/>
      <family val="2"/>
    </font>
    <font>
      <sz val="9"/>
      <color rgb="FFFF0066"/>
      <name val="細明體"/>
      <family val="3"/>
      <charset val="136"/>
    </font>
    <font>
      <sz val="10"/>
      <color rgb="FFFF0000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11"/>
      <name val="Trebuchet MS"/>
      <family val="2"/>
    </font>
    <font>
      <sz val="1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1"/>
      <color rgb="FF2A2E2E"/>
      <name val="新細明體"/>
      <family val="1"/>
      <charset val="136"/>
      <scheme val="minor"/>
    </font>
    <font>
      <sz val="11"/>
      <color rgb="FF3333FF"/>
      <name val="Arial Unicode MS"/>
      <family val="2"/>
      <charset val="136"/>
    </font>
    <font>
      <sz val="10"/>
      <color rgb="FF3333FF"/>
      <name val="Arial Unicode MS"/>
      <family val="2"/>
      <charset val="136"/>
    </font>
    <font>
      <sz val="10"/>
      <color rgb="FF3333FF"/>
      <name val="新細明體"/>
      <family val="1"/>
      <charset val="136"/>
      <scheme val="minor"/>
    </font>
    <font>
      <sz val="11"/>
      <color rgb="FFFF0066"/>
      <name val="新細明體"/>
      <family val="1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6"/>
      <color theme="1"/>
      <name val="細明體"/>
      <family val="3"/>
      <charset val="136"/>
    </font>
    <font>
      <sz val="10"/>
      <color theme="1"/>
      <name val="Arial Unicode MS"/>
      <family val="2"/>
      <charset val="136"/>
    </font>
    <font>
      <sz val="8"/>
      <color theme="1"/>
      <name val="Arial Unicode MS"/>
      <family val="2"/>
      <charset val="136"/>
    </font>
    <font>
      <sz val="11"/>
      <color rgb="FFFF0000"/>
      <name val="細明體"/>
      <family val="3"/>
      <charset val="136"/>
    </font>
    <font>
      <sz val="11"/>
      <color rgb="FF9966FF"/>
      <name val="細明體"/>
      <family val="3"/>
      <charset val="136"/>
    </font>
    <font>
      <sz val="11"/>
      <color rgb="FF9966FF"/>
      <name val="新細明體"/>
      <family val="1"/>
      <charset val="136"/>
      <scheme val="minor"/>
    </font>
    <font>
      <sz val="12"/>
      <color rgb="FF252525"/>
      <name val="Arial"/>
      <family val="2"/>
    </font>
    <font>
      <sz val="10"/>
      <color rgb="FF3333FF"/>
      <name val="新細明體"/>
      <family val="2"/>
      <charset val="136"/>
      <scheme val="minor"/>
    </font>
    <font>
      <sz val="11"/>
      <color rgb="FF3333FF"/>
      <name val="Arial"/>
      <family val="2"/>
    </font>
    <font>
      <sz val="11"/>
      <color rgb="FF3333FF"/>
      <name val="新細明體"/>
      <family val="2"/>
      <charset val="136"/>
      <scheme val="minor"/>
    </font>
    <font>
      <sz val="11"/>
      <color rgb="FFFF0000"/>
      <name val="Arial"/>
      <family val="2"/>
    </font>
    <font>
      <sz val="11"/>
      <color rgb="FF00CC99"/>
      <name val="Arial Unicode MS"/>
      <family val="2"/>
      <charset val="136"/>
    </font>
    <font>
      <b/>
      <sz val="12"/>
      <color rgb="FFFF0066"/>
      <name val="Arial Unicode MS"/>
      <family val="2"/>
      <charset val="136"/>
    </font>
    <font>
      <b/>
      <sz val="12"/>
      <color rgb="FF3333FF"/>
      <name val="Arial"/>
      <family val="2"/>
    </font>
    <font>
      <b/>
      <sz val="11"/>
      <color rgb="FF3333FF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 Unicode MS"/>
      <family val="2"/>
      <charset val="136"/>
    </font>
    <font>
      <sz val="9"/>
      <color rgb="FFFF0000"/>
      <name val="Arial Unicode MS"/>
      <family val="2"/>
      <charset val="136"/>
    </font>
    <font>
      <sz val="11"/>
      <color rgb="FF0D1623"/>
      <name val="微軟正黑體"/>
      <family val="2"/>
      <charset val="136"/>
    </font>
    <font>
      <sz val="12"/>
      <name val="Arial Unicode MS"/>
      <family val="2"/>
      <charset val="136"/>
    </font>
    <font>
      <sz val="9"/>
      <color theme="1"/>
      <name val="Arial Unicode MS"/>
      <family val="2"/>
      <charset val="136"/>
    </font>
    <font>
      <sz val="12"/>
      <color rgb="FFFF6699"/>
      <name val="Arial Unicode MS"/>
      <family val="2"/>
      <charset val="136"/>
    </font>
    <font>
      <sz val="11"/>
      <color rgb="FFFF6699"/>
      <name val="Arial Unicode MS"/>
      <family val="2"/>
      <charset val="136"/>
    </font>
    <font>
      <sz val="10"/>
      <name val="Arial Unicode MS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2" tint="-0.499984740745262"/>
      <name val="新細明體"/>
      <family val="1"/>
      <charset val="136"/>
      <scheme val="minor"/>
    </font>
    <font>
      <sz val="12"/>
      <color rgb="FF3366CC"/>
      <name val="Arial Unicode MS"/>
      <family val="2"/>
      <charset val="136"/>
    </font>
    <font>
      <sz val="9"/>
      <color rgb="FFFF6699"/>
      <name val="Arial Unicode MS"/>
      <family val="2"/>
      <charset val="136"/>
    </font>
    <font>
      <sz val="12"/>
      <color rgb="FFFF3300"/>
      <name val="Arial Unicode MS"/>
      <family val="2"/>
      <charset val="136"/>
    </font>
    <font>
      <sz val="12"/>
      <color rgb="FF00B050"/>
      <name val="Arial Unicode MS"/>
      <family val="2"/>
      <charset val="136"/>
    </font>
    <font>
      <sz val="12"/>
      <color rgb="FF3366CC"/>
      <name val="Malgun Gothic"/>
      <family val="2"/>
      <charset val="129"/>
    </font>
    <font>
      <sz val="12"/>
      <color rgb="FF00B050"/>
      <name val="Arial"/>
      <family val="2"/>
    </font>
    <font>
      <sz val="10"/>
      <color rgb="FFFF3300"/>
      <name val="Arial Unicode MS"/>
      <family val="2"/>
      <charset val="136"/>
    </font>
    <font>
      <sz val="11"/>
      <color rgb="FF0066FF"/>
      <name val="Arial Unicode MS"/>
      <family val="2"/>
      <charset val="136"/>
    </font>
    <font>
      <sz val="11"/>
      <color theme="1"/>
      <name val="Arial Unicode MS"/>
      <family val="2"/>
      <charset val="136"/>
    </font>
    <font>
      <b/>
      <sz val="12"/>
      <color rgb="FF00B050"/>
      <name val="Arial Unicode MS"/>
      <family val="2"/>
      <charset val="136"/>
    </font>
    <font>
      <b/>
      <sz val="12"/>
      <color rgb="FFFF3300"/>
      <name val="Arial Unicode MS"/>
      <family val="2"/>
      <charset val="136"/>
    </font>
    <font>
      <sz val="12"/>
      <color rgb="FFFF7C80"/>
      <name val="Arial Unicode MS"/>
      <family val="2"/>
      <charset val="136"/>
    </font>
    <font>
      <sz val="10"/>
      <color rgb="FFFF0000"/>
      <name val="新細明體"/>
      <family val="1"/>
      <charset val="136"/>
      <scheme val="minor"/>
    </font>
    <font>
      <sz val="11"/>
      <color rgb="FF00CC66"/>
      <name val="Arial Unicode MS"/>
      <family val="2"/>
      <charset val="136"/>
    </font>
    <font>
      <b/>
      <sz val="12"/>
      <color rgb="FF6600CC"/>
      <name val="新細明體"/>
      <family val="1"/>
      <charset val="136"/>
      <scheme val="minor"/>
    </font>
    <font>
      <sz val="8"/>
      <color rgb="FF0000FF"/>
      <name val="Arial Unicode MS"/>
      <family val="2"/>
      <charset val="136"/>
    </font>
    <font>
      <sz val="11"/>
      <color rgb="FF0000FF"/>
      <name val="Arial Unicode MS"/>
      <family val="2"/>
      <charset val="136"/>
    </font>
    <font>
      <b/>
      <sz val="11"/>
      <color rgb="FF0000FF"/>
      <name val="Arial Unicode MS"/>
      <family val="2"/>
      <charset val="136"/>
    </font>
    <font>
      <sz val="12"/>
      <color rgb="FF9966FF"/>
      <name val="新細明體"/>
      <family val="2"/>
      <charset val="136"/>
      <scheme val="minor"/>
    </font>
    <font>
      <sz val="12"/>
      <color rgb="FF9966FF"/>
      <name val="新細明體"/>
      <family val="1"/>
      <charset val="136"/>
      <scheme val="minor"/>
    </font>
    <font>
      <b/>
      <sz val="11"/>
      <name val="細明體"/>
      <family val="3"/>
      <charset val="136"/>
    </font>
    <font>
      <sz val="12"/>
      <color rgb="FF9966FF"/>
      <name val="Arial"/>
      <family val="2"/>
    </font>
    <font>
      <sz val="8"/>
      <color rgb="FFFF0000"/>
      <name val="Arial Unicode MS"/>
      <family val="2"/>
      <charset val="136"/>
    </font>
    <font>
      <sz val="12"/>
      <color rgb="FF76717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8"/>
      <color rgb="FFFF0000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color rgb="FFFF0000"/>
      <name val="新細明體"/>
      <family val="2"/>
      <charset val="136"/>
      <scheme val="minor"/>
    </font>
    <font>
      <sz val="9"/>
      <color rgb="FFFF0000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1"/>
      <name val="Arial Unicode MS"/>
      <family val="2"/>
      <charset val="136"/>
    </font>
    <font>
      <sz val="9"/>
      <color theme="1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sz val="7"/>
      <color theme="1"/>
      <name val="新細明體"/>
      <family val="1"/>
      <charset val="136"/>
      <scheme val="minor"/>
    </font>
    <font>
      <sz val="12"/>
      <color rgb="FF9900FF"/>
      <name val="新細明體"/>
      <family val="1"/>
      <charset val="136"/>
      <scheme val="minor"/>
    </font>
    <font>
      <sz val="12"/>
      <color theme="0" tint="-0.499984740745262"/>
      <name val="新細明體"/>
      <family val="1"/>
      <charset val="136"/>
      <scheme val="minor"/>
    </font>
    <font>
      <sz val="12"/>
      <color rgb="FF00CC66"/>
      <name val="Arial Unicode MS"/>
      <family val="2"/>
      <charset val="136"/>
    </font>
    <font>
      <sz val="12"/>
      <color rgb="FF00CC66"/>
      <name val="Arial"/>
      <family val="2"/>
    </font>
    <font>
      <sz val="12"/>
      <color rgb="FF00CC66"/>
      <name val="新細明體"/>
      <family val="2"/>
      <charset val="136"/>
      <scheme val="minor"/>
    </font>
    <font>
      <b/>
      <sz val="10"/>
      <color rgb="FFFF0000"/>
      <name val="Arial Unicode MS"/>
      <family val="2"/>
      <charset val="136"/>
    </font>
    <font>
      <b/>
      <sz val="10"/>
      <color rgb="FF3333FF"/>
      <name val="Arial Unicode MS"/>
      <family val="2"/>
      <charset val="136"/>
    </font>
    <font>
      <b/>
      <sz val="12"/>
      <color rgb="FF00CC66"/>
      <name val="新細明體"/>
      <family val="2"/>
      <charset val="136"/>
      <scheme val="minor"/>
    </font>
    <font>
      <b/>
      <sz val="12"/>
      <color rgb="FF0000FF"/>
      <name val="新細明體"/>
      <family val="2"/>
      <charset val="136"/>
      <scheme val="minor"/>
    </font>
    <font>
      <b/>
      <sz val="12"/>
      <color rgb="FFFF0066"/>
      <name val="新細明體"/>
      <family val="2"/>
      <charset val="136"/>
      <scheme val="minor"/>
    </font>
    <font>
      <sz val="10"/>
      <color rgb="FF0000FF"/>
      <name val="Arial Unicode MS"/>
      <family val="2"/>
      <charset val="136"/>
    </font>
    <font>
      <sz val="10"/>
      <color rgb="FF0000FF"/>
      <name val="新細明體"/>
      <family val="1"/>
      <charset val="136"/>
      <scheme val="minor"/>
    </font>
    <font>
      <sz val="12"/>
      <color rgb="FFFF5050"/>
      <name val="新細明體"/>
      <family val="2"/>
      <charset val="136"/>
      <scheme val="minor"/>
    </font>
    <font>
      <sz val="12"/>
      <color rgb="FF9999FF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  <font>
      <b/>
      <sz val="12"/>
      <color rgb="FF9900FF"/>
      <name val="新細明體"/>
      <family val="1"/>
      <charset val="136"/>
      <scheme val="minor"/>
    </font>
    <font>
      <b/>
      <sz val="12"/>
      <color rgb="FF00B0F0"/>
      <name val="Arial Unicode MS"/>
      <family val="2"/>
      <charset val="136"/>
    </font>
    <font>
      <sz val="12"/>
      <color rgb="FF00B0F0"/>
      <name val="Arial Unicode MS"/>
      <family val="2"/>
      <charset val="136"/>
    </font>
    <font>
      <sz val="12"/>
      <color rgb="FFFF505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12"/>
      <color rgb="FFFF66FF"/>
      <name val="新細明體"/>
      <family val="1"/>
      <charset val="136"/>
      <scheme val="major"/>
    </font>
    <font>
      <sz val="12"/>
      <color rgb="FFFF6600"/>
      <name val="新細明體"/>
      <family val="2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color rgb="FFFF6600"/>
      <name val="新細明體"/>
      <family val="1"/>
      <charset val="136"/>
      <scheme val="minor"/>
    </font>
    <font>
      <sz val="12"/>
      <color rgb="FF9900FF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1"/>
      <color rgb="FF00B050"/>
      <name val="新細明體"/>
      <family val="2"/>
      <charset val="136"/>
      <scheme val="minor"/>
    </font>
    <font>
      <sz val="12"/>
      <color rgb="FF00CC66"/>
      <name val="新細明體"/>
      <family val="1"/>
      <charset val="136"/>
      <scheme val="minor"/>
    </font>
    <font>
      <sz val="11"/>
      <color rgb="FF0070C0"/>
      <name val="新細明體"/>
      <family val="2"/>
      <charset val="136"/>
      <scheme val="minor"/>
    </font>
    <font>
      <b/>
      <sz val="11"/>
      <color theme="1"/>
      <name val="Arial Unicode MS"/>
      <family val="2"/>
      <charset val="136"/>
    </font>
    <font>
      <sz val="11"/>
      <color rgb="FFFF0000"/>
      <name val="Arial Unicode MS"/>
      <family val="2"/>
      <charset val="136"/>
    </font>
    <font>
      <sz val="11"/>
      <color rgb="FFD60093"/>
      <name val="Arial Unicode MS"/>
      <family val="2"/>
      <charset val="136"/>
    </font>
    <font>
      <b/>
      <sz val="11"/>
      <color rgb="FFD60093"/>
      <name val="Arial Unicode MS"/>
      <family val="2"/>
      <charset val="136"/>
    </font>
    <font>
      <b/>
      <sz val="12"/>
      <color rgb="FFFF0066"/>
      <name val="新細明體"/>
      <family val="1"/>
      <charset val="136"/>
      <scheme val="minor"/>
    </font>
    <font>
      <b/>
      <sz val="12"/>
      <color rgb="FFFF00FF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B0F0"/>
      <name val="新細明體"/>
      <family val="1"/>
      <charset val="136"/>
      <scheme val="minor"/>
    </font>
    <font>
      <sz val="12"/>
      <color rgb="FF00B0F0"/>
      <name val="新細明體"/>
      <family val="2"/>
      <charset val="136"/>
      <scheme val="minor"/>
    </font>
    <font>
      <sz val="10"/>
      <color rgb="FFFF660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FF00FF"/>
      <name val="新細明體"/>
      <family val="2"/>
      <charset val="136"/>
      <scheme val="minor"/>
    </font>
    <font>
      <sz val="12"/>
      <color rgb="FFFF00FF"/>
      <name val="新細明體"/>
      <family val="1"/>
      <charset val="136"/>
      <scheme val="minor"/>
    </font>
    <font>
      <sz val="9"/>
      <color rgb="FF00B050"/>
      <name val="新細明體"/>
      <family val="2"/>
      <charset val="136"/>
      <scheme val="minor"/>
    </font>
    <font>
      <sz val="10"/>
      <color rgb="FF0070C0"/>
      <name val="新細明體"/>
      <family val="1"/>
      <charset val="136"/>
      <scheme val="minor"/>
    </font>
    <font>
      <sz val="11"/>
      <color rgb="FF00B05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sz val="12"/>
      <color rgb="FFCC00CC"/>
      <name val="新細明體"/>
      <family val="1"/>
      <charset val="136"/>
      <scheme val="minor"/>
    </font>
    <font>
      <b/>
      <sz val="12"/>
      <color rgb="FFCC00CC"/>
      <name val="新細明體"/>
      <family val="1"/>
      <charset val="136"/>
      <scheme val="minor"/>
    </font>
    <font>
      <sz val="10"/>
      <color rgb="FFCC00CC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  <scheme val="minor"/>
    </font>
    <font>
      <sz val="10"/>
      <color rgb="FF00B0F0"/>
      <name val="新細明體"/>
      <family val="1"/>
      <charset val="136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53" fillId="0" borderId="0" applyFont="0" applyFill="0" applyBorder="0" applyAlignment="0" applyProtection="0">
      <alignment vertical="center"/>
    </xf>
    <xf numFmtId="9" fontId="153" fillId="0" borderId="0" applyFont="0" applyFill="0" applyBorder="0" applyAlignment="0" applyProtection="0">
      <alignment vertical="center"/>
    </xf>
  </cellStyleXfs>
  <cellXfs count="13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Fill="1" applyBorder="1" applyProtection="1">
      <alignment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hidden="1"/>
    </xf>
    <xf numFmtId="10" fontId="4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Protection="1">
      <alignment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4" fillId="0" borderId="1" xfId="0" applyFont="1" applyBorder="1" applyProtection="1">
      <alignment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>
      <alignment vertical="center"/>
    </xf>
    <xf numFmtId="0" fontId="27" fillId="0" borderId="1" xfId="0" applyFont="1" applyBorder="1" applyProtection="1">
      <alignment vertical="center"/>
      <protection hidden="1"/>
    </xf>
    <xf numFmtId="0" fontId="23" fillId="0" borderId="1" xfId="0" applyFont="1" applyBorder="1" applyProtection="1">
      <alignment vertical="center"/>
      <protection hidden="1"/>
    </xf>
    <xf numFmtId="0" fontId="28" fillId="0" borderId="1" xfId="0" applyFont="1" applyBorder="1" applyProtection="1">
      <alignment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Protection="1">
      <alignment vertical="center"/>
      <protection hidden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2" fillId="0" borderId="0" xfId="0" applyFont="1" applyProtection="1">
      <alignment vertical="center"/>
      <protection hidden="1"/>
    </xf>
    <xf numFmtId="0" fontId="33" fillId="0" borderId="0" xfId="0" applyFont="1" applyProtection="1">
      <alignment vertical="center"/>
      <protection hidden="1"/>
    </xf>
    <xf numFmtId="0" fontId="33" fillId="0" borderId="7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alignment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 applyProtection="1">
      <alignment horizontal="left" vertical="center"/>
      <protection hidden="1"/>
    </xf>
    <xf numFmtId="0" fontId="37" fillId="0" borderId="1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9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39" fillId="0" borderId="0" xfId="0" applyFont="1" applyAlignment="1">
      <alignment horizontal="left" vertical="center"/>
    </xf>
    <xf numFmtId="0" fontId="36" fillId="0" borderId="1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42" fillId="0" borderId="7" xfId="0" applyFont="1" applyBorder="1" applyAlignment="1" applyProtection="1">
      <alignment horizontal="center" vertical="center"/>
      <protection hidden="1"/>
    </xf>
    <xf numFmtId="0" fontId="43" fillId="0" borderId="7" xfId="0" applyFont="1" applyBorder="1" applyAlignment="1" applyProtection="1">
      <alignment horizontal="center" vertical="center"/>
      <protection hidden="1"/>
    </xf>
    <xf numFmtId="0" fontId="38" fillId="0" borderId="7" xfId="0" applyFont="1" applyBorder="1" applyAlignment="1" applyProtection="1">
      <alignment horizontal="center" vertical="center"/>
      <protection hidden="1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Protection="1">
      <alignment vertical="center"/>
      <protection hidden="1"/>
    </xf>
    <xf numFmtId="0" fontId="42" fillId="0" borderId="1" xfId="0" applyFont="1" applyBorder="1" applyAlignment="1" applyProtection="1">
      <alignment horizontal="center" vertical="center"/>
      <protection hidden="1"/>
    </xf>
    <xf numFmtId="0" fontId="43" fillId="0" borderId="1" xfId="0" applyFont="1" applyBorder="1" applyAlignment="1" applyProtection="1">
      <alignment horizontal="center" vertical="center"/>
      <protection hidden="1"/>
    </xf>
    <xf numFmtId="0" fontId="44" fillId="0" borderId="1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Protection="1">
      <alignment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 applyProtection="1">
      <alignment horizontal="right" vertical="center"/>
      <protection hidden="1"/>
    </xf>
    <xf numFmtId="0" fontId="10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10" fontId="50" fillId="0" borderId="1" xfId="0" applyNumberFormat="1" applyFont="1" applyBorder="1" applyAlignment="1">
      <alignment horizontal="center" vertical="center"/>
    </xf>
    <xf numFmtId="0" fontId="51" fillId="0" borderId="1" xfId="0" applyFont="1" applyBorder="1">
      <alignment vertical="center"/>
    </xf>
    <xf numFmtId="0" fontId="52" fillId="0" borderId="1" xfId="0" applyFont="1" applyBorder="1">
      <alignment vertical="center"/>
    </xf>
    <xf numFmtId="0" fontId="53" fillId="0" borderId="7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8" fillId="0" borderId="10" xfId="0" applyFont="1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53" fillId="0" borderId="10" xfId="0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3" fillId="0" borderId="8" xfId="0" applyFont="1" applyBorder="1" applyAlignment="1">
      <alignment horizontal="center" vertical="center"/>
    </xf>
    <xf numFmtId="0" fontId="53" fillId="0" borderId="1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60" fillId="0" borderId="1" xfId="0" applyFont="1" applyBorder="1" applyProtection="1">
      <alignment vertical="center"/>
      <protection hidden="1"/>
    </xf>
    <xf numFmtId="0" fontId="61" fillId="0" borderId="1" xfId="0" applyFont="1" applyBorder="1">
      <alignment vertical="center"/>
    </xf>
    <xf numFmtId="0" fontId="50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64" fillId="0" borderId="1" xfId="0" applyFont="1" applyBorder="1" applyAlignment="1" applyProtection="1">
      <alignment horizontal="center" vertical="center"/>
      <protection hidden="1"/>
    </xf>
    <xf numFmtId="0" fontId="65" fillId="0" borderId="1" xfId="0" applyFont="1" applyBorder="1" applyAlignment="1">
      <alignment horizontal="left" vertical="center"/>
    </xf>
    <xf numFmtId="0" fontId="66" fillId="0" borderId="1" xfId="0" applyFont="1" applyBorder="1" applyAlignment="1">
      <alignment horizontal="left" vertical="center"/>
    </xf>
    <xf numFmtId="0" fontId="65" fillId="0" borderId="1" xfId="0" applyFont="1" applyFill="1" applyBorder="1" applyAlignment="1">
      <alignment horizontal="left" vertical="center"/>
    </xf>
    <xf numFmtId="0" fontId="67" fillId="0" borderId="1" xfId="0" applyFont="1" applyBorder="1" applyAlignment="1">
      <alignment horizontal="left" vertical="center"/>
    </xf>
    <xf numFmtId="0" fontId="68" fillId="0" borderId="1" xfId="0" applyFont="1" applyBorder="1" applyAlignment="1">
      <alignment horizontal="left" vertical="center"/>
    </xf>
    <xf numFmtId="0" fontId="69" fillId="0" borderId="1" xfId="0" applyFont="1" applyBorder="1">
      <alignment vertical="center"/>
    </xf>
    <xf numFmtId="0" fontId="70" fillId="0" borderId="1" xfId="0" applyFont="1" applyBorder="1">
      <alignment vertical="center"/>
    </xf>
    <xf numFmtId="0" fontId="70" fillId="0" borderId="1" xfId="0" applyFont="1" applyBorder="1" applyAlignment="1">
      <alignment horizontal="left" vertical="center"/>
    </xf>
    <xf numFmtId="0" fontId="66" fillId="0" borderId="1" xfId="0" applyFont="1" applyBorder="1">
      <alignment vertical="center"/>
    </xf>
    <xf numFmtId="0" fontId="66" fillId="0" borderId="1" xfId="0" applyFont="1" applyFill="1" applyBorder="1" applyAlignment="1">
      <alignment horizontal="left" vertical="center"/>
    </xf>
    <xf numFmtId="10" fontId="70" fillId="0" borderId="1" xfId="0" applyNumberFormat="1" applyFont="1" applyBorder="1">
      <alignment vertical="center"/>
    </xf>
    <xf numFmtId="0" fontId="71" fillId="0" borderId="1" xfId="0" applyFont="1" applyFill="1" applyBorder="1" applyAlignment="1">
      <alignment horizontal="center" vertical="center"/>
    </xf>
    <xf numFmtId="0" fontId="63" fillId="2" borderId="4" xfId="0" applyFont="1" applyFill="1" applyBorder="1" applyAlignment="1" applyProtection="1">
      <alignment horizontal="center" vertical="center"/>
      <protection hidden="1"/>
    </xf>
    <xf numFmtId="10" fontId="66" fillId="0" borderId="1" xfId="0" applyNumberFormat="1" applyFont="1" applyBorder="1">
      <alignment vertical="center"/>
    </xf>
    <xf numFmtId="0" fontId="69" fillId="3" borderId="1" xfId="0" applyFont="1" applyFill="1" applyBorder="1" applyAlignment="1">
      <alignment horizontal="left" vertical="center"/>
    </xf>
    <xf numFmtId="10" fontId="52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4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3" xfId="0" applyBorder="1">
      <alignment vertical="center"/>
    </xf>
    <xf numFmtId="0" fontId="46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2" fillId="0" borderId="1" xfId="0" applyFont="1" applyBorder="1" applyAlignment="1" applyProtection="1">
      <alignment horizontal="center" vertical="center"/>
      <protection hidden="1"/>
    </xf>
    <xf numFmtId="0" fontId="62" fillId="0" borderId="4" xfId="0" applyFont="1" applyBorder="1" applyAlignment="1" applyProtection="1">
      <alignment horizontal="center" vertical="center"/>
      <protection hidden="1"/>
    </xf>
    <xf numFmtId="176" fontId="63" fillId="0" borderId="1" xfId="0" applyNumberFormat="1" applyFont="1" applyBorder="1" applyAlignment="1">
      <alignment horizontal="center" vertical="center"/>
    </xf>
    <xf numFmtId="0" fontId="59" fillId="0" borderId="1" xfId="0" applyFont="1" applyBorder="1">
      <alignment vertical="center"/>
    </xf>
    <xf numFmtId="0" fontId="70" fillId="0" borderId="0" xfId="0" applyFont="1">
      <alignment vertical="center"/>
    </xf>
    <xf numFmtId="0" fontId="0" fillId="0" borderId="6" xfId="0" applyBorder="1">
      <alignment vertical="center"/>
    </xf>
    <xf numFmtId="0" fontId="70" fillId="0" borderId="6" xfId="0" applyFont="1" applyBorder="1">
      <alignment vertical="center"/>
    </xf>
    <xf numFmtId="0" fontId="63" fillId="4" borderId="4" xfId="0" applyFont="1" applyFill="1" applyBorder="1" applyAlignment="1" applyProtection="1">
      <alignment horizontal="center" vertical="center"/>
      <protection hidden="1"/>
    </xf>
    <xf numFmtId="0" fontId="76" fillId="0" borderId="1" xfId="0" applyFont="1" applyBorder="1" applyAlignment="1">
      <alignment horizontal="left" vertical="center"/>
    </xf>
    <xf numFmtId="0" fontId="77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77" fillId="0" borderId="1" xfId="0" applyFont="1" applyBorder="1">
      <alignment vertical="center"/>
    </xf>
    <xf numFmtId="0" fontId="80" fillId="0" borderId="1" xfId="0" applyFont="1" applyBorder="1">
      <alignment vertical="center"/>
    </xf>
    <xf numFmtId="0" fontId="81" fillId="0" borderId="1" xfId="0" applyFont="1" applyBorder="1">
      <alignment vertical="center"/>
    </xf>
    <xf numFmtId="0" fontId="82" fillId="0" borderId="1" xfId="0" applyFont="1" applyBorder="1">
      <alignment vertical="center"/>
    </xf>
    <xf numFmtId="0" fontId="78" fillId="0" borderId="1" xfId="0" applyFont="1" applyBorder="1">
      <alignment vertical="center"/>
    </xf>
    <xf numFmtId="0" fontId="84" fillId="0" borderId="1" xfId="0" applyFont="1" applyBorder="1">
      <alignment vertical="center"/>
    </xf>
    <xf numFmtId="0" fontId="85" fillId="0" borderId="1" xfId="0" applyFont="1" applyBorder="1">
      <alignment vertical="center"/>
    </xf>
    <xf numFmtId="0" fontId="86" fillId="0" borderId="6" xfId="0" applyFont="1" applyBorder="1">
      <alignment vertical="center"/>
    </xf>
    <xf numFmtId="0" fontId="86" fillId="0" borderId="1" xfId="0" applyFont="1" applyBorder="1">
      <alignment vertical="center"/>
    </xf>
    <xf numFmtId="0" fontId="87" fillId="0" borderId="1" xfId="0" applyFont="1" applyBorder="1">
      <alignment vertical="center"/>
    </xf>
    <xf numFmtId="0" fontId="88" fillId="0" borderId="0" xfId="0" applyFont="1" applyAlignment="1">
      <alignment horizontal="left" vertical="center" wrapText="1" indent="1"/>
    </xf>
    <xf numFmtId="0" fontId="77" fillId="0" borderId="0" xfId="0" applyFont="1" applyAlignment="1">
      <alignment horizontal="left" vertical="center" wrapText="1"/>
    </xf>
    <xf numFmtId="0" fontId="89" fillId="0" borderId="0" xfId="0" applyFont="1" applyAlignment="1">
      <alignment horizontal="left" vertical="center" wrapText="1" indent="1"/>
    </xf>
    <xf numFmtId="0" fontId="90" fillId="0" borderId="1" xfId="0" applyFont="1" applyBorder="1">
      <alignment vertical="center"/>
    </xf>
    <xf numFmtId="0" fontId="91" fillId="0" borderId="1" xfId="0" applyFont="1" applyBorder="1">
      <alignment vertical="center"/>
    </xf>
    <xf numFmtId="0" fontId="75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86" fillId="0" borderId="1" xfId="0" applyFont="1" applyBorder="1" applyAlignment="1">
      <alignment horizontal="right" vertical="center"/>
    </xf>
    <xf numFmtId="0" fontId="86" fillId="0" borderId="1" xfId="0" applyFont="1" applyBorder="1" applyProtection="1">
      <alignment vertical="center"/>
      <protection hidden="1"/>
    </xf>
    <xf numFmtId="0" fontId="86" fillId="0" borderId="1" xfId="0" applyFont="1" applyBorder="1" applyAlignment="1" applyProtection="1">
      <alignment horizontal="right" vertical="center"/>
      <protection hidden="1"/>
    </xf>
    <xf numFmtId="0" fontId="92" fillId="0" borderId="1" xfId="0" applyFont="1" applyBorder="1">
      <alignment vertical="center"/>
    </xf>
    <xf numFmtId="0" fontId="93" fillId="0" borderId="1" xfId="0" applyFont="1" applyBorder="1">
      <alignment vertical="center"/>
    </xf>
    <xf numFmtId="0" fontId="93" fillId="0" borderId="1" xfId="0" applyFont="1" applyBorder="1" applyAlignment="1" applyProtection="1">
      <alignment horizontal="right" vertical="center"/>
      <protection hidden="1"/>
    </xf>
    <xf numFmtId="0" fontId="93" fillId="0" borderId="1" xfId="0" applyFont="1" applyBorder="1" applyProtection="1">
      <alignment vertical="center"/>
      <protection hidden="1"/>
    </xf>
    <xf numFmtId="0" fontId="94" fillId="0" borderId="0" xfId="0" applyFont="1">
      <alignment vertical="center"/>
    </xf>
    <xf numFmtId="0" fontId="86" fillId="0" borderId="1" xfId="0" applyFont="1" applyBorder="1" applyAlignment="1">
      <alignment horizontal="center" vertical="center"/>
    </xf>
    <xf numFmtId="0" fontId="86" fillId="0" borderId="1" xfId="0" applyFont="1" applyBorder="1" applyAlignment="1">
      <alignment horizontal="left" vertical="center"/>
    </xf>
    <xf numFmtId="0" fontId="95" fillId="0" borderId="1" xfId="0" applyFont="1" applyBorder="1">
      <alignment vertical="center"/>
    </xf>
    <xf numFmtId="10" fontId="79" fillId="0" borderId="1" xfId="0" applyNumberFormat="1" applyFont="1" applyBorder="1" applyAlignment="1">
      <alignment horizontal="center" vertical="center"/>
    </xf>
    <xf numFmtId="0" fontId="97" fillId="0" borderId="0" xfId="0" applyFont="1">
      <alignment vertical="center"/>
    </xf>
    <xf numFmtId="0" fontId="96" fillId="0" borderId="0" xfId="0" applyFont="1">
      <alignment vertical="center"/>
    </xf>
    <xf numFmtId="0" fontId="98" fillId="0" borderId="0" xfId="0" applyFont="1">
      <alignment vertical="center"/>
    </xf>
    <xf numFmtId="0" fontId="99" fillId="0" borderId="0" xfId="0" applyFont="1">
      <alignment vertical="center"/>
    </xf>
    <xf numFmtId="0" fontId="49" fillId="0" borderId="0" xfId="0" applyFont="1">
      <alignment vertical="center"/>
    </xf>
    <xf numFmtId="0" fontId="49" fillId="0" borderId="0" xfId="0" applyFont="1" applyFill="1" applyBorder="1">
      <alignment vertical="center"/>
    </xf>
    <xf numFmtId="0" fontId="48" fillId="0" borderId="0" xfId="0" applyFont="1">
      <alignment vertical="center"/>
    </xf>
    <xf numFmtId="0" fontId="10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2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01" fillId="0" borderId="0" xfId="0" applyFont="1" applyBorder="1">
      <alignment vertical="center"/>
    </xf>
    <xf numFmtId="0" fontId="102" fillId="0" borderId="0" xfId="0" applyFont="1" applyAlignment="1">
      <alignment horizontal="left" vertical="center" wrapText="1" indent="1"/>
    </xf>
    <xf numFmtId="0" fontId="101" fillId="0" borderId="0" xfId="0" applyFont="1">
      <alignment vertical="center"/>
    </xf>
    <xf numFmtId="0" fontId="102" fillId="0" borderId="0" xfId="0" applyFont="1">
      <alignment vertical="center"/>
    </xf>
    <xf numFmtId="0" fontId="103" fillId="0" borderId="0" xfId="0" applyFont="1">
      <alignment vertical="center"/>
    </xf>
    <xf numFmtId="0" fontId="27" fillId="0" borderId="1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106" fillId="0" borderId="10" xfId="0" applyFont="1" applyBorder="1" applyAlignment="1">
      <alignment horizontal="center" vertical="center"/>
    </xf>
    <xf numFmtId="0" fontId="106" fillId="0" borderId="12" xfId="0" applyFont="1" applyBorder="1" applyAlignment="1">
      <alignment horizontal="center" vertical="center"/>
    </xf>
    <xf numFmtId="0" fontId="53" fillId="0" borderId="7" xfId="0" applyFont="1" applyBorder="1" applyProtection="1">
      <alignment vertical="center"/>
      <protection hidden="1"/>
    </xf>
    <xf numFmtId="0" fontId="53" fillId="0" borderId="7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5" fillId="0" borderId="7" xfId="0" applyFont="1" applyBorder="1" applyAlignment="1">
      <alignment horizontal="center" vertical="center"/>
    </xf>
    <xf numFmtId="0" fontId="108" fillId="0" borderId="1" xfId="0" applyFont="1" applyBorder="1" applyAlignment="1" applyProtection="1">
      <alignment horizontal="center" vertical="center"/>
      <protection hidden="1"/>
    </xf>
    <xf numFmtId="0" fontId="105" fillId="0" borderId="1" xfId="0" applyFont="1" applyBorder="1" applyAlignment="1" applyProtection="1">
      <alignment horizontal="center" vertical="center"/>
      <protection hidden="1"/>
    </xf>
    <xf numFmtId="0" fontId="110" fillId="0" borderId="1" xfId="0" applyFont="1" applyBorder="1">
      <alignment vertical="center"/>
    </xf>
    <xf numFmtId="0" fontId="96" fillId="0" borderId="1" xfId="0" applyFont="1" applyBorder="1">
      <alignment vertical="center"/>
    </xf>
    <xf numFmtId="0" fontId="111" fillId="0" borderId="10" xfId="0" applyFont="1" applyBorder="1" applyAlignment="1">
      <alignment horizontal="center" vertical="center"/>
    </xf>
    <xf numFmtId="0" fontId="96" fillId="0" borderId="1" xfId="0" applyFont="1" applyBorder="1" applyAlignment="1">
      <alignment horizontal="center" vertical="center"/>
    </xf>
    <xf numFmtId="0" fontId="106" fillId="0" borderId="13" xfId="0" applyFont="1" applyBorder="1" applyAlignment="1">
      <alignment horizontal="center" vertical="center"/>
    </xf>
    <xf numFmtId="0" fontId="53" fillId="0" borderId="1" xfId="0" applyFont="1" applyBorder="1" applyProtection="1">
      <alignment vertical="center"/>
      <protection hidden="1"/>
    </xf>
    <xf numFmtId="0" fontId="19" fillId="0" borderId="1" xfId="0" applyFont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53" fillId="0" borderId="1" xfId="0" applyFont="1" applyBorder="1">
      <alignment vertical="center"/>
    </xf>
    <xf numFmtId="0" fontId="108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3" fillId="5" borderId="7" xfId="0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5" fillId="5" borderId="7" xfId="0" applyFont="1" applyFill="1" applyBorder="1" applyAlignment="1">
      <alignment horizontal="center" vertical="center"/>
    </xf>
    <xf numFmtId="0" fontId="105" fillId="5" borderId="1" xfId="0" applyFont="1" applyFill="1" applyBorder="1" applyAlignment="1">
      <alignment horizontal="center" vertical="center"/>
    </xf>
    <xf numFmtId="0" fontId="105" fillId="0" borderId="4" xfId="0" applyFont="1" applyBorder="1" applyAlignment="1">
      <alignment horizontal="center" vertical="center"/>
    </xf>
    <xf numFmtId="0" fontId="105" fillId="5" borderId="4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54" fillId="0" borderId="16" xfId="0" applyFont="1" applyBorder="1">
      <alignment vertical="center"/>
    </xf>
    <xf numFmtId="0" fontId="54" fillId="0" borderId="6" xfId="0" applyFont="1" applyBorder="1">
      <alignment vertical="center"/>
    </xf>
    <xf numFmtId="0" fontId="54" fillId="0" borderId="6" xfId="0" applyFont="1" applyBorder="1" applyAlignment="1">
      <alignment horizontal="left" vertical="center"/>
    </xf>
    <xf numFmtId="0" fontId="56" fillId="0" borderId="6" xfId="0" applyFont="1" applyBorder="1" applyAlignment="1">
      <alignment horizontal="left" vertical="center"/>
    </xf>
    <xf numFmtId="0" fontId="44" fillId="0" borderId="17" xfId="0" applyFont="1" applyBorder="1">
      <alignment vertical="center"/>
    </xf>
    <xf numFmtId="0" fontId="0" fillId="0" borderId="18" xfId="0" applyBorder="1">
      <alignment vertical="center"/>
    </xf>
    <xf numFmtId="177" fontId="53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53" fillId="4" borderId="10" xfId="0" applyFont="1" applyFill="1" applyBorder="1">
      <alignment vertical="center"/>
    </xf>
    <xf numFmtId="0" fontId="115" fillId="4" borderId="7" xfId="0" applyFont="1" applyFill="1" applyBorder="1">
      <alignment vertical="center"/>
    </xf>
    <xf numFmtId="0" fontId="115" fillId="4" borderId="1" xfId="0" applyFont="1" applyFill="1" applyBorder="1">
      <alignment vertical="center"/>
    </xf>
    <xf numFmtId="0" fontId="53" fillId="4" borderId="1" xfId="0" applyFont="1" applyFill="1" applyBorder="1" applyAlignment="1">
      <alignment horizontal="left" vertical="center"/>
    </xf>
    <xf numFmtId="0" fontId="53" fillId="4" borderId="1" xfId="0" applyFont="1" applyFill="1" applyBorder="1" applyAlignment="1">
      <alignment horizontal="center" vertical="center"/>
    </xf>
    <xf numFmtId="0" fontId="53" fillId="4" borderId="1" xfId="0" applyFont="1" applyFill="1" applyBorder="1">
      <alignment vertical="center"/>
    </xf>
    <xf numFmtId="0" fontId="53" fillId="4" borderId="4" xfId="0" applyFont="1" applyFill="1" applyBorder="1">
      <alignment vertical="center"/>
    </xf>
    <xf numFmtId="0" fontId="48" fillId="2" borderId="2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48" fillId="4" borderId="1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hidden="1"/>
    </xf>
    <xf numFmtId="0" fontId="53" fillId="0" borderId="3" xfId="0" applyFont="1" applyBorder="1">
      <alignment vertical="center"/>
    </xf>
    <xf numFmtId="0" fontId="53" fillId="0" borderId="3" xfId="0" applyFont="1" applyBorder="1" applyProtection="1">
      <alignment vertical="center"/>
      <protection hidden="1"/>
    </xf>
    <xf numFmtId="0" fontId="108" fillId="5" borderId="1" xfId="0" applyFont="1" applyFill="1" applyBorder="1" applyAlignment="1">
      <alignment horizontal="center" vertical="center"/>
    </xf>
    <xf numFmtId="0" fontId="108" fillId="5" borderId="1" xfId="0" applyFont="1" applyFill="1" applyBorder="1" applyAlignment="1" applyProtection="1">
      <alignment horizontal="center" vertical="center"/>
      <protection hidden="1"/>
    </xf>
    <xf numFmtId="0" fontId="73" fillId="4" borderId="1" xfId="0" applyFont="1" applyFill="1" applyBorder="1" applyAlignment="1" applyProtection="1">
      <alignment horizontal="center" vertical="center"/>
      <protection hidden="1"/>
    </xf>
    <xf numFmtId="0" fontId="105" fillId="0" borderId="7" xfId="0" applyFont="1" applyBorder="1" applyAlignment="1">
      <alignment horizontal="right" vertical="center"/>
    </xf>
    <xf numFmtId="0" fontId="105" fillId="0" borderId="1" xfId="0" applyFont="1" applyBorder="1" applyAlignment="1" applyProtection="1">
      <alignment horizontal="right" vertical="center"/>
      <protection hidden="1"/>
    </xf>
    <xf numFmtId="0" fontId="105" fillId="0" borderId="1" xfId="0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08" fillId="4" borderId="7" xfId="0" applyFont="1" applyFill="1" applyBorder="1" applyAlignment="1">
      <alignment horizontal="center" vertical="center"/>
    </xf>
    <xf numFmtId="0" fontId="105" fillId="4" borderId="7" xfId="0" applyFont="1" applyFill="1" applyBorder="1" applyAlignment="1">
      <alignment horizontal="center" vertical="center"/>
    </xf>
    <xf numFmtId="0" fontId="108" fillId="4" borderId="1" xfId="0" applyFont="1" applyFill="1" applyBorder="1" applyAlignment="1" applyProtection="1">
      <alignment horizontal="center" vertical="center"/>
      <protection hidden="1"/>
    </xf>
    <xf numFmtId="0" fontId="105" fillId="4" borderId="1" xfId="0" applyFont="1" applyFill="1" applyBorder="1" applyAlignment="1" applyProtection="1">
      <alignment horizontal="center" vertical="center"/>
      <protection hidden="1"/>
    </xf>
    <xf numFmtId="0" fontId="96" fillId="4" borderId="1" xfId="0" applyFont="1" applyFill="1" applyBorder="1" applyAlignment="1" applyProtection="1">
      <alignment horizontal="center" vertical="center"/>
      <protection hidden="1"/>
    </xf>
    <xf numFmtId="0" fontId="96" fillId="4" borderId="1" xfId="0" applyFont="1" applyFill="1" applyBorder="1">
      <alignment vertical="center"/>
    </xf>
    <xf numFmtId="0" fontId="106" fillId="0" borderId="1" xfId="0" applyFont="1" applyBorder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0" fillId="0" borderId="5" xfId="0" applyBorder="1">
      <alignment vertical="center"/>
    </xf>
    <xf numFmtId="0" fontId="114" fillId="0" borderId="1" xfId="0" applyFont="1" applyBorder="1" applyAlignment="1">
      <alignment horizontal="right" vertical="center"/>
    </xf>
    <xf numFmtId="0" fontId="108" fillId="0" borderId="7" xfId="0" applyFont="1" applyBorder="1" applyAlignment="1" applyProtection="1">
      <alignment horizontal="center" vertical="center"/>
      <protection hidden="1"/>
    </xf>
    <xf numFmtId="0" fontId="105" fillId="0" borderId="7" xfId="0" applyFont="1" applyBorder="1" applyAlignment="1" applyProtection="1">
      <alignment horizontal="center" vertical="center"/>
      <protection hidden="1"/>
    </xf>
    <xf numFmtId="0" fontId="46" fillId="0" borderId="0" xfId="0" applyFont="1" applyAlignment="1">
      <alignment horizontal="center" vertical="center"/>
    </xf>
    <xf numFmtId="0" fontId="73" fillId="0" borderId="0" xfId="0" applyFont="1">
      <alignment vertical="center"/>
    </xf>
    <xf numFmtId="0" fontId="67" fillId="0" borderId="0" xfId="0" applyFont="1">
      <alignment vertical="center"/>
    </xf>
    <xf numFmtId="0" fontId="119" fillId="0" borderId="0" xfId="0" applyFont="1">
      <alignment vertical="center"/>
    </xf>
    <xf numFmtId="0" fontId="79" fillId="0" borderId="0" xfId="0" applyFont="1">
      <alignment vertical="center"/>
    </xf>
    <xf numFmtId="0" fontId="12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122" fillId="0" borderId="1" xfId="0" applyFont="1" applyBorder="1">
      <alignment vertical="center"/>
    </xf>
    <xf numFmtId="0" fontId="123" fillId="0" borderId="0" xfId="0" applyFont="1">
      <alignment vertical="center"/>
    </xf>
    <xf numFmtId="0" fontId="5" fillId="0" borderId="1" xfId="0" applyFont="1" applyBorder="1">
      <alignment vertical="center"/>
    </xf>
    <xf numFmtId="0" fontId="124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25" fillId="0" borderId="1" xfId="0" applyFont="1" applyBorder="1" applyAlignment="1">
      <alignment horizontal="center" vertical="center"/>
    </xf>
    <xf numFmtId="0" fontId="126" fillId="0" borderId="1" xfId="0" applyFont="1" applyBorder="1" applyAlignment="1">
      <alignment horizontal="center" vertical="center"/>
    </xf>
    <xf numFmtId="0" fontId="65" fillId="0" borderId="0" xfId="0" applyFont="1">
      <alignment vertical="center"/>
    </xf>
    <xf numFmtId="0" fontId="120" fillId="0" borderId="0" xfId="0" applyFont="1">
      <alignment vertical="center"/>
    </xf>
    <xf numFmtId="0" fontId="56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108" fillId="5" borderId="7" xfId="0" applyFont="1" applyFill="1" applyBorder="1" applyAlignment="1">
      <alignment horizontal="center" vertical="center"/>
    </xf>
    <xf numFmtId="0" fontId="125" fillId="5" borderId="1" xfId="0" applyFont="1" applyFill="1" applyBorder="1" applyAlignment="1">
      <alignment horizontal="center" vertical="center"/>
    </xf>
    <xf numFmtId="0" fontId="124" fillId="0" borderId="4" xfId="0" applyFont="1" applyBorder="1" applyAlignment="1">
      <alignment horizontal="center" vertical="center"/>
    </xf>
    <xf numFmtId="0" fontId="124" fillId="0" borderId="1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4" xfId="0" applyNumberFormat="1" applyFont="1" applyBorder="1" applyAlignment="1" applyProtection="1">
      <alignment horizontal="center" vertical="center"/>
      <protection hidden="1"/>
    </xf>
    <xf numFmtId="0" fontId="1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26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>
      <alignment horizontal="left" vertical="center"/>
    </xf>
    <xf numFmtId="0" fontId="34" fillId="0" borderId="1" xfId="0" applyNumberFormat="1" applyFont="1" applyBorder="1" applyAlignment="1" applyProtection="1">
      <alignment horizontal="center" vertical="center"/>
      <protection hidden="1"/>
    </xf>
    <xf numFmtId="0" fontId="35" fillId="0" borderId="1" xfId="0" applyNumberFormat="1" applyFont="1" applyBorder="1" applyAlignment="1">
      <alignment horizontal="left" vertical="center"/>
    </xf>
    <xf numFmtId="0" fontId="39" fillId="0" borderId="0" xfId="0" applyNumberFormat="1" applyFont="1">
      <alignment vertical="center"/>
    </xf>
    <xf numFmtId="0" fontId="39" fillId="0" borderId="0" xfId="0" applyNumberFormat="1" applyFont="1" applyAlignment="1">
      <alignment horizontal="left" vertical="center"/>
    </xf>
    <xf numFmtId="0" fontId="36" fillId="0" borderId="1" xfId="0" applyNumberFormat="1" applyFont="1" applyBorder="1" applyAlignment="1" applyProtection="1">
      <alignment horizontal="center" vertical="center"/>
      <protection hidden="1"/>
    </xf>
    <xf numFmtId="0" fontId="38" fillId="0" borderId="1" xfId="0" applyNumberFormat="1" applyFont="1" applyBorder="1" applyAlignment="1" applyProtection="1">
      <alignment horizontal="center" vertical="center"/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15" fillId="0" borderId="14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7" fontId="53" fillId="0" borderId="7" xfId="0" applyNumberFormat="1" applyFont="1" applyBorder="1" applyAlignment="1" applyProtection="1">
      <alignment horizontal="center" vertical="center"/>
      <protection hidden="1"/>
    </xf>
    <xf numFmtId="0" fontId="47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117" fillId="0" borderId="7" xfId="0" applyFont="1" applyBorder="1" applyAlignment="1">
      <alignment horizontal="center" vertical="center"/>
    </xf>
    <xf numFmtId="0" fontId="96" fillId="0" borderId="7" xfId="0" applyFont="1" applyBorder="1" applyAlignment="1">
      <alignment horizontal="center" vertical="center"/>
    </xf>
    <xf numFmtId="0" fontId="128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129" fillId="4" borderId="1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130" fillId="0" borderId="1" xfId="0" applyFont="1" applyBorder="1" applyAlignment="1">
      <alignment horizontal="center" vertical="center"/>
    </xf>
    <xf numFmtId="0" fontId="13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8" fillId="6" borderId="1" xfId="0" applyFont="1" applyFill="1" applyBorder="1" applyAlignment="1">
      <alignment horizontal="left" vertical="center"/>
    </xf>
    <xf numFmtId="0" fontId="63" fillId="6" borderId="1" xfId="0" applyFont="1" applyFill="1" applyBorder="1" applyAlignment="1">
      <alignment horizontal="center" vertical="center"/>
    </xf>
    <xf numFmtId="0" fontId="0" fillId="6" borderId="4" xfId="0" applyFont="1" applyFill="1" applyBorder="1" applyAlignment="1" applyProtection="1">
      <alignment horizontal="center" vertical="center"/>
      <protection hidden="1"/>
    </xf>
    <xf numFmtId="0" fontId="69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>
      <alignment vertical="center"/>
    </xf>
    <xf numFmtId="0" fontId="135" fillId="0" borderId="0" xfId="0" applyFo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0" fontId="63" fillId="6" borderId="4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8" xfId="0" applyFont="1" applyBorder="1" applyAlignment="1" applyProtection="1">
      <alignment horizontal="right" vertical="center"/>
      <protection hidden="1"/>
    </xf>
    <xf numFmtId="0" fontId="15" fillId="0" borderId="1" xfId="0" applyFont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right" vertical="center"/>
    </xf>
    <xf numFmtId="1" fontId="53" fillId="0" borderId="7" xfId="0" applyNumberFormat="1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right" vertical="center"/>
      <protection hidden="1"/>
    </xf>
    <xf numFmtId="0" fontId="53" fillId="0" borderId="7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53" fillId="0" borderId="1" xfId="0" applyFont="1" applyBorder="1" applyAlignment="1" applyProtection="1">
      <alignment horizontal="right" vertical="center"/>
      <protection hidden="1"/>
    </xf>
    <xf numFmtId="0" fontId="53" fillId="0" borderId="1" xfId="0" applyFont="1" applyBorder="1" applyAlignment="1">
      <alignment horizontal="right" vertical="center"/>
    </xf>
    <xf numFmtId="0" fontId="139" fillId="0" borderId="7" xfId="0" applyFont="1" applyBorder="1" applyAlignment="1">
      <alignment horizontal="center" vertical="center"/>
    </xf>
    <xf numFmtId="0" fontId="139" fillId="0" borderId="1" xfId="0" applyFont="1" applyBorder="1" applyAlignment="1">
      <alignment horizontal="center" vertical="center"/>
    </xf>
    <xf numFmtId="0" fontId="137" fillId="0" borderId="7" xfId="0" applyFont="1" applyBorder="1" applyAlignment="1" applyProtection="1">
      <alignment horizontal="center" vertical="center"/>
      <protection hidden="1"/>
    </xf>
    <xf numFmtId="0" fontId="139" fillId="0" borderId="4" xfId="0" applyFont="1" applyBorder="1" applyAlignment="1" applyProtection="1">
      <alignment horizontal="center" vertical="center"/>
      <protection hidden="1"/>
    </xf>
    <xf numFmtId="0" fontId="10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1" fontId="53" fillId="0" borderId="4" xfId="0" applyNumberFormat="1" applyFont="1" applyBorder="1" applyAlignment="1">
      <alignment horizontal="center" vertical="center"/>
    </xf>
    <xf numFmtId="0" fontId="139" fillId="0" borderId="7" xfId="0" applyFont="1" applyBorder="1">
      <alignment vertical="center"/>
    </xf>
    <xf numFmtId="0" fontId="105" fillId="0" borderId="7" xfId="0" applyFont="1" applyBorder="1">
      <alignment vertical="center"/>
    </xf>
    <xf numFmtId="0" fontId="138" fillId="0" borderId="7" xfId="0" applyFont="1" applyBorder="1" applyAlignment="1">
      <alignment horizontal="center" vertical="center"/>
    </xf>
    <xf numFmtId="0" fontId="110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53" fillId="0" borderId="7" xfId="0" applyFont="1" applyBorder="1" applyAlignment="1">
      <alignment horizontal="right" vertical="center"/>
    </xf>
    <xf numFmtId="0" fontId="139" fillId="0" borderId="9" xfId="0" applyFont="1" applyBorder="1" applyAlignment="1" applyProtection="1">
      <alignment horizontal="center" vertical="center"/>
      <protection hidden="1"/>
    </xf>
    <xf numFmtId="0" fontId="105" fillId="0" borderId="10" xfId="0" applyFont="1" applyBorder="1" applyAlignment="1">
      <alignment horizontal="center" vertical="center"/>
    </xf>
    <xf numFmtId="0" fontId="13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3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57" fillId="0" borderId="4" xfId="0" applyFont="1" applyBorder="1" applyAlignment="1">
      <alignment horizontal="right" vertical="center"/>
    </xf>
    <xf numFmtId="0" fontId="0" fillId="0" borderId="16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6" fillId="0" borderId="14" xfId="0" applyFont="1" applyBorder="1" applyAlignment="1">
      <alignment horizontal="center" vertical="center"/>
    </xf>
    <xf numFmtId="0" fontId="106" fillId="0" borderId="15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9" fillId="5" borderId="7" xfId="0" applyFont="1" applyFill="1" applyBorder="1" applyAlignment="1" applyProtection="1">
      <alignment horizontal="center" vertical="center"/>
      <protection hidden="1"/>
    </xf>
    <xf numFmtId="0" fontId="18" fillId="5" borderId="7" xfId="0" applyFont="1" applyFill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53" fillId="5" borderId="7" xfId="0" applyFont="1" applyFill="1" applyBorder="1" applyProtection="1">
      <alignment vertical="center"/>
      <protection hidden="1"/>
    </xf>
    <xf numFmtId="177" fontId="53" fillId="5" borderId="7" xfId="0" applyNumberFormat="1" applyFont="1" applyFill="1" applyBorder="1" applyProtection="1">
      <alignment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77" fontId="53" fillId="0" borderId="10" xfId="0" applyNumberFormat="1" applyFont="1" applyBorder="1" applyAlignment="1">
      <alignment horizontal="center" vertical="center"/>
    </xf>
    <xf numFmtId="0" fontId="140" fillId="0" borderId="1" xfId="0" applyFont="1" applyBorder="1">
      <alignment vertical="center"/>
    </xf>
    <xf numFmtId="0" fontId="106" fillId="0" borderId="1" xfId="0" applyFont="1" applyBorder="1" applyAlignment="1">
      <alignment horizontal="right" vertical="center"/>
    </xf>
    <xf numFmtId="0" fontId="105" fillId="5" borderId="1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53" fillId="5" borderId="4" xfId="0" applyFont="1" applyFill="1" applyBorder="1" applyAlignment="1">
      <alignment horizontal="center" vertical="center"/>
    </xf>
    <xf numFmtId="0" fontId="105" fillId="5" borderId="9" xfId="0" applyFont="1" applyFill="1" applyBorder="1" applyAlignment="1">
      <alignment horizontal="center" vertical="center"/>
    </xf>
    <xf numFmtId="0" fontId="105" fillId="5" borderId="10" xfId="0" applyFont="1" applyFill="1" applyBorder="1" applyAlignment="1">
      <alignment horizontal="center" vertical="center"/>
    </xf>
    <xf numFmtId="0" fontId="105" fillId="5" borderId="11" xfId="0" applyFont="1" applyFill="1" applyBorder="1" applyAlignment="1">
      <alignment horizontal="center" vertical="center"/>
    </xf>
    <xf numFmtId="0" fontId="108" fillId="7" borderId="1" xfId="0" applyFont="1" applyFill="1" applyBorder="1" applyAlignment="1">
      <alignment horizontal="center" vertical="center"/>
    </xf>
    <xf numFmtId="0" fontId="105" fillId="7" borderId="1" xfId="0" applyFont="1" applyFill="1" applyBorder="1" applyAlignment="1">
      <alignment vertical="center"/>
    </xf>
    <xf numFmtId="0" fontId="108" fillId="7" borderId="1" xfId="0" applyFont="1" applyFill="1" applyBorder="1" applyAlignment="1" applyProtection="1">
      <alignment horizontal="center" vertical="center"/>
      <protection hidden="1"/>
    </xf>
    <xf numFmtId="0" fontId="108" fillId="7" borderId="4" xfId="0" applyFont="1" applyFill="1" applyBorder="1" applyAlignment="1" applyProtection="1">
      <alignment horizontal="center" vertical="center"/>
      <protection hidden="1"/>
    </xf>
    <xf numFmtId="0" fontId="105" fillId="7" borderId="4" xfId="0" applyFont="1" applyFill="1" applyBorder="1" applyAlignment="1">
      <alignment vertical="center"/>
    </xf>
    <xf numFmtId="0" fontId="125" fillId="7" borderId="1" xfId="0" applyFont="1" applyFill="1" applyBorder="1" applyAlignment="1" applyProtection="1">
      <alignment horizontal="center" vertical="center"/>
      <protection hidden="1"/>
    </xf>
    <xf numFmtId="0" fontId="108" fillId="8" borderId="7" xfId="0" applyFont="1" applyFill="1" applyBorder="1" applyAlignment="1">
      <alignment horizontal="center" vertical="center"/>
    </xf>
    <xf numFmtId="0" fontId="105" fillId="8" borderId="7" xfId="0" applyFont="1" applyFill="1" applyBorder="1" applyAlignment="1">
      <alignment vertical="center"/>
    </xf>
    <xf numFmtId="0" fontId="125" fillId="8" borderId="1" xfId="0" applyFont="1" applyFill="1" applyBorder="1" applyAlignment="1">
      <alignment horizontal="center" vertical="center"/>
    </xf>
    <xf numFmtId="0" fontId="106" fillId="8" borderId="1" xfId="0" applyFont="1" applyFill="1" applyBorder="1" applyAlignment="1">
      <alignment horizontal="center" vertical="center"/>
    </xf>
    <xf numFmtId="0" fontId="106" fillId="5" borderId="1" xfId="0" applyFont="1" applyFill="1" applyBorder="1" applyAlignment="1">
      <alignment horizontal="center" vertical="center"/>
    </xf>
    <xf numFmtId="0" fontId="106" fillId="7" borderId="1" xfId="0" applyFont="1" applyFill="1" applyBorder="1" applyAlignment="1" applyProtection="1">
      <alignment horizontal="center" vertical="center"/>
      <protection hidden="1"/>
    </xf>
    <xf numFmtId="0" fontId="106" fillId="0" borderId="1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5" fillId="8" borderId="1" xfId="0" applyNumberFormat="1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right" vertical="center"/>
    </xf>
    <xf numFmtId="0" fontId="106" fillId="8" borderId="1" xfId="0" applyFont="1" applyFill="1" applyBorder="1" applyAlignment="1">
      <alignment horizontal="right" vertical="center"/>
    </xf>
    <xf numFmtId="177" fontId="106" fillId="8" borderId="1" xfId="0" applyNumberFormat="1" applyFont="1" applyFill="1" applyBorder="1" applyAlignment="1">
      <alignment horizontal="right" vertical="center"/>
    </xf>
    <xf numFmtId="0" fontId="15" fillId="5" borderId="1" xfId="0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right" vertical="center"/>
    </xf>
    <xf numFmtId="0" fontId="106" fillId="5" borderId="1" xfId="0" applyFont="1" applyFill="1" applyBorder="1" applyAlignment="1">
      <alignment horizontal="right" vertical="center"/>
    </xf>
    <xf numFmtId="177" fontId="106" fillId="5" borderId="1" xfId="0" applyNumberFormat="1" applyFont="1" applyFill="1" applyBorder="1" applyAlignment="1">
      <alignment horizontal="right" vertical="center"/>
    </xf>
    <xf numFmtId="0" fontId="15" fillId="7" borderId="1" xfId="0" applyNumberFormat="1" applyFont="1" applyFill="1" applyBorder="1" applyAlignment="1" applyProtection="1">
      <alignment horizontal="right" vertical="center"/>
      <protection hidden="1"/>
    </xf>
    <xf numFmtId="0" fontId="15" fillId="7" borderId="1" xfId="0" applyFont="1" applyFill="1" applyBorder="1" applyAlignment="1" applyProtection="1">
      <alignment horizontal="right" vertical="center"/>
      <protection hidden="1"/>
    </xf>
    <xf numFmtId="0" fontId="106" fillId="7" borderId="1" xfId="0" applyFont="1" applyFill="1" applyBorder="1" applyAlignment="1" applyProtection="1">
      <alignment horizontal="right" vertical="center"/>
      <protection hidden="1"/>
    </xf>
    <xf numFmtId="177" fontId="106" fillId="7" borderId="1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right" vertical="center"/>
    </xf>
    <xf numFmtId="0" fontId="106" fillId="0" borderId="4" xfId="0" applyFont="1" applyBorder="1" applyAlignment="1">
      <alignment horizontal="right" vertical="center"/>
    </xf>
    <xf numFmtId="0" fontId="15" fillId="0" borderId="10" xfId="0" applyNumberFormat="1" applyFont="1" applyBorder="1" applyAlignment="1">
      <alignment horizontal="right" vertical="center"/>
    </xf>
    <xf numFmtId="0" fontId="141" fillId="4" borderId="10" xfId="0" applyFont="1" applyFill="1" applyBorder="1" applyAlignment="1">
      <alignment horizontal="right" vertical="center"/>
    </xf>
    <xf numFmtId="0" fontId="106" fillId="0" borderId="10" xfId="0" applyFont="1" applyBorder="1" applyAlignment="1">
      <alignment horizontal="right" vertical="center"/>
    </xf>
    <xf numFmtId="0" fontId="108" fillId="4" borderId="4" xfId="0" applyFont="1" applyFill="1" applyBorder="1" applyAlignment="1">
      <alignment horizontal="center" vertical="center"/>
    </xf>
    <xf numFmtId="0" fontId="105" fillId="4" borderId="4" xfId="0" applyFont="1" applyFill="1" applyBorder="1" applyAlignment="1">
      <alignment horizontal="center" vertical="center"/>
    </xf>
    <xf numFmtId="0" fontId="53" fillId="0" borderId="4" xfId="0" applyFont="1" applyBorder="1">
      <alignment vertical="center"/>
    </xf>
    <xf numFmtId="0" fontId="108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53" fillId="0" borderId="13" xfId="0" applyFont="1" applyBorder="1">
      <alignment vertical="center"/>
    </xf>
    <xf numFmtId="0" fontId="109" fillId="0" borderId="10" xfId="0" applyFont="1" applyBorder="1" applyAlignment="1">
      <alignment horizontal="center" vertical="center"/>
    </xf>
    <xf numFmtId="0" fontId="108" fillId="5" borderId="4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05" fillId="8" borderId="10" xfId="0" applyFont="1" applyFill="1" applyBorder="1" applyAlignment="1">
      <alignment horizontal="center" vertical="center"/>
    </xf>
    <xf numFmtId="0" fontId="105" fillId="8" borderId="12" xfId="0" applyFont="1" applyFill="1" applyBorder="1" applyAlignment="1">
      <alignment horizontal="center" vertical="center"/>
    </xf>
    <xf numFmtId="0" fontId="112" fillId="5" borderId="9" xfId="0" applyFont="1" applyFill="1" applyBorder="1" applyAlignment="1">
      <alignment horizontal="center" vertical="center"/>
    </xf>
    <xf numFmtId="0" fontId="114" fillId="5" borderId="10" xfId="0" applyFont="1" applyFill="1" applyBorder="1" applyAlignment="1" applyProtection="1">
      <alignment horizontal="center" vertical="center"/>
      <protection hidden="1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14" fillId="5" borderId="12" xfId="0" applyFont="1" applyFill="1" applyBorder="1" applyAlignment="1">
      <alignment horizontal="center" vertical="center"/>
    </xf>
    <xf numFmtId="0" fontId="57" fillId="5" borderId="10" xfId="0" applyFont="1" applyFill="1" applyBorder="1" applyAlignment="1">
      <alignment horizontal="center" vertical="center"/>
    </xf>
    <xf numFmtId="0" fontId="136" fillId="0" borderId="1" xfId="0" applyFont="1" applyBorder="1">
      <alignment vertical="center"/>
    </xf>
    <xf numFmtId="177" fontId="53" fillId="4" borderId="2" xfId="0" applyNumberFormat="1" applyFont="1" applyFill="1" applyBorder="1" applyAlignment="1">
      <alignment horizontal="center" vertical="center"/>
    </xf>
    <xf numFmtId="0" fontId="53" fillId="4" borderId="2" xfId="0" applyFont="1" applyFill="1" applyBorder="1">
      <alignment vertical="center"/>
    </xf>
    <xf numFmtId="0" fontId="18" fillId="8" borderId="10" xfId="0" applyFont="1" applyFill="1" applyBorder="1" applyAlignment="1">
      <alignment horizontal="center" vertical="center"/>
    </xf>
    <xf numFmtId="0" fontId="58" fillId="4" borderId="10" xfId="0" applyFont="1" applyFill="1" applyBorder="1">
      <alignment vertical="center"/>
    </xf>
    <xf numFmtId="0" fontId="112" fillId="4" borderId="19" xfId="0" applyFont="1" applyFill="1" applyBorder="1" applyAlignment="1">
      <alignment horizontal="center" vertical="center"/>
    </xf>
    <xf numFmtId="0" fontId="114" fillId="4" borderId="14" xfId="0" applyFont="1" applyFill="1" applyBorder="1" applyAlignment="1" applyProtection="1">
      <alignment horizontal="center" vertical="center"/>
      <protection hidden="1"/>
    </xf>
    <xf numFmtId="0" fontId="114" fillId="4" borderId="15" xfId="0" applyFont="1" applyFill="1" applyBorder="1" applyAlignment="1">
      <alignment horizontal="center" vertical="center"/>
    </xf>
    <xf numFmtId="0" fontId="142" fillId="4" borderId="2" xfId="0" applyFont="1" applyFill="1" applyBorder="1" applyAlignment="1">
      <alignment horizontal="center" vertical="center"/>
    </xf>
    <xf numFmtId="0" fontId="142" fillId="4" borderId="21" xfId="0" applyFont="1" applyFill="1" applyBorder="1" applyAlignment="1">
      <alignment horizontal="center" vertical="center"/>
    </xf>
    <xf numFmtId="0" fontId="142" fillId="4" borderId="22" xfId="0" applyFont="1" applyFill="1" applyBorder="1" applyAlignment="1">
      <alignment horizontal="center" vertical="center"/>
    </xf>
    <xf numFmtId="0" fontId="57" fillId="4" borderId="2" xfId="0" applyFont="1" applyFill="1" applyBorder="1" applyAlignment="1">
      <alignment horizontal="center" vertical="center"/>
    </xf>
    <xf numFmtId="0" fontId="139" fillId="8" borderId="9" xfId="0" applyFont="1" applyFill="1" applyBorder="1" applyAlignment="1">
      <alignment horizontal="center" vertical="center"/>
    </xf>
    <xf numFmtId="0" fontId="137" fillId="5" borderId="7" xfId="0" applyFont="1" applyFill="1" applyBorder="1" applyAlignment="1">
      <alignment horizontal="center" vertical="center"/>
    </xf>
    <xf numFmtId="0" fontId="137" fillId="5" borderId="1" xfId="0" applyFont="1" applyFill="1" applyBorder="1" applyAlignment="1">
      <alignment horizontal="center" vertical="center"/>
    </xf>
    <xf numFmtId="0" fontId="137" fillId="5" borderId="4" xfId="0" applyFont="1" applyFill="1" applyBorder="1" applyAlignment="1">
      <alignment horizontal="center" vertical="center"/>
    </xf>
    <xf numFmtId="0" fontId="143" fillId="5" borderId="10" xfId="0" applyFont="1" applyFill="1" applyBorder="1" applyAlignment="1">
      <alignment horizontal="center" vertical="center"/>
    </xf>
    <xf numFmtId="0" fontId="143" fillId="4" borderId="2" xfId="0" applyFont="1" applyFill="1" applyBorder="1" applyAlignment="1">
      <alignment horizontal="center" vertical="center"/>
    </xf>
    <xf numFmtId="0" fontId="137" fillId="8" borderId="10" xfId="0" applyFont="1" applyFill="1" applyBorder="1" applyAlignment="1">
      <alignment horizontal="center" vertical="center"/>
    </xf>
    <xf numFmtId="177" fontId="57" fillId="5" borderId="7" xfId="0" applyNumberFormat="1" applyFont="1" applyFill="1" applyBorder="1" applyAlignment="1">
      <alignment horizontal="center" vertical="center"/>
    </xf>
    <xf numFmtId="177" fontId="53" fillId="5" borderId="1" xfId="0" applyNumberFormat="1" applyFont="1" applyFill="1" applyBorder="1" applyAlignment="1">
      <alignment horizontal="center" vertical="center"/>
    </xf>
    <xf numFmtId="177" fontId="57" fillId="5" borderId="10" xfId="0" applyNumberFormat="1" applyFont="1" applyFill="1" applyBorder="1" applyAlignment="1">
      <alignment horizontal="center" vertical="center"/>
    </xf>
    <xf numFmtId="0" fontId="53" fillId="8" borderId="10" xfId="0" applyFont="1" applyFill="1" applyBorder="1" applyAlignment="1">
      <alignment horizontal="center" vertical="center"/>
    </xf>
    <xf numFmtId="177" fontId="53" fillId="8" borderId="10" xfId="0" applyNumberFormat="1" applyFont="1" applyFill="1" applyBorder="1" applyAlignment="1">
      <alignment horizontal="center" vertical="center"/>
    </xf>
    <xf numFmtId="0" fontId="114" fillId="0" borderId="7" xfId="0" applyFont="1" applyBorder="1" applyAlignment="1">
      <alignment horizontal="right" vertical="center"/>
    </xf>
    <xf numFmtId="0" fontId="108" fillId="4" borderId="9" xfId="0" applyFont="1" applyFill="1" applyBorder="1" applyAlignment="1">
      <alignment horizontal="center" vertical="center"/>
    </xf>
    <xf numFmtId="0" fontId="105" fillId="4" borderId="10" xfId="0" applyFont="1" applyFill="1" applyBorder="1" applyAlignment="1">
      <alignment horizontal="right" vertical="center"/>
    </xf>
    <xf numFmtId="0" fontId="114" fillId="4" borderId="10" xfId="0" applyFont="1" applyFill="1" applyBorder="1" applyAlignment="1">
      <alignment horizontal="right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right" vertical="center"/>
    </xf>
    <xf numFmtId="0" fontId="57" fillId="4" borderId="10" xfId="0" applyFont="1" applyFill="1" applyBorder="1" applyAlignment="1">
      <alignment horizontal="right" vertical="center"/>
    </xf>
    <xf numFmtId="0" fontId="0" fillId="0" borderId="1" xfId="0" applyBorder="1" applyAlignment="1" applyProtection="1">
      <alignment vertical="center"/>
      <protection hidden="1"/>
    </xf>
    <xf numFmtId="0" fontId="53" fillId="0" borderId="3" xfId="0" applyFont="1" applyBorder="1" applyAlignment="1">
      <alignment horizontal="center" vertical="center"/>
    </xf>
    <xf numFmtId="0" fontId="57" fillId="0" borderId="10" xfId="0" applyFont="1" applyBorder="1" applyAlignment="1">
      <alignment horizontal="right" vertical="center"/>
    </xf>
    <xf numFmtId="0" fontId="1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0" fillId="0" borderId="0" xfId="0" applyFont="1">
      <alignment vertical="center"/>
    </xf>
    <xf numFmtId="0" fontId="117" fillId="0" borderId="1" xfId="0" applyFont="1" applyBorder="1">
      <alignment vertical="center"/>
    </xf>
    <xf numFmtId="0" fontId="125" fillId="5" borderId="7" xfId="0" applyFont="1" applyFill="1" applyBorder="1" applyAlignment="1" applyProtection="1">
      <alignment horizontal="center" vertical="center"/>
      <protection hidden="1"/>
    </xf>
    <xf numFmtId="0" fontId="145" fillId="5" borderId="7" xfId="0" applyFont="1" applyFill="1" applyBorder="1" applyAlignment="1" applyProtection="1">
      <alignment horizontal="center" vertical="center"/>
      <protection hidden="1"/>
    </xf>
    <xf numFmtId="0" fontId="145" fillId="0" borderId="1" xfId="0" applyFont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right" vertical="center"/>
      <protection hidden="1"/>
    </xf>
    <xf numFmtId="0" fontId="15" fillId="5" borderId="8" xfId="0" applyFont="1" applyFill="1" applyBorder="1" applyAlignment="1" applyProtection="1">
      <alignment horizontal="right" vertical="center"/>
      <protection hidden="1"/>
    </xf>
    <xf numFmtId="0" fontId="125" fillId="0" borderId="1" xfId="0" applyFont="1" applyBorder="1">
      <alignment vertical="center"/>
    </xf>
    <xf numFmtId="0" fontId="105" fillId="5" borderId="7" xfId="0" applyFont="1" applyFill="1" applyBorder="1" applyAlignment="1" applyProtection="1">
      <alignment horizontal="right" vertical="center"/>
      <protection hidden="1"/>
    </xf>
    <xf numFmtId="0" fontId="146" fillId="5" borderId="1" xfId="0" applyFont="1" applyFill="1" applyBorder="1" applyAlignment="1">
      <alignment horizontal="center" vertical="center"/>
    </xf>
    <xf numFmtId="0" fontId="96" fillId="5" borderId="1" xfId="0" applyFont="1" applyFill="1" applyBorder="1" applyAlignment="1">
      <alignment horizontal="right" vertical="center"/>
    </xf>
    <xf numFmtId="0" fontId="96" fillId="0" borderId="1" xfId="0" applyFont="1" applyBorder="1" applyAlignment="1">
      <alignment horizontal="right" vertical="center"/>
    </xf>
    <xf numFmtId="0" fontId="105" fillId="0" borderId="7" xfId="0" applyFont="1" applyBorder="1" applyAlignment="1" applyProtection="1">
      <alignment horizontal="right" vertical="center"/>
      <protection hidden="1"/>
    </xf>
    <xf numFmtId="0" fontId="106" fillId="5" borderId="7" xfId="0" applyFont="1" applyFill="1" applyBorder="1" applyAlignment="1" applyProtection="1">
      <alignment horizontal="right" vertical="center"/>
      <protection hidden="1"/>
    </xf>
    <xf numFmtId="0" fontId="141" fillId="5" borderId="1" xfId="0" applyFont="1" applyFill="1" applyBorder="1" applyAlignment="1">
      <alignment horizontal="right" vertical="center"/>
    </xf>
    <xf numFmtId="0" fontId="144" fillId="4" borderId="4" xfId="0" applyFont="1" applyFill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 applyProtection="1">
      <alignment horizontal="center" vertical="center"/>
      <protection hidden="1"/>
    </xf>
    <xf numFmtId="0" fontId="18" fillId="0" borderId="1" xfId="0" applyNumberFormat="1" applyFont="1" applyBorder="1" applyAlignment="1" applyProtection="1">
      <alignment horizontal="center" vertical="center"/>
      <protection hidden="1"/>
    </xf>
    <xf numFmtId="0" fontId="110" fillId="0" borderId="1" xfId="0" applyNumberFormat="1" applyFont="1" applyBorder="1">
      <alignment vertical="center"/>
    </xf>
    <xf numFmtId="14" fontId="144" fillId="4" borderId="7" xfId="0" applyNumberFormat="1" applyFont="1" applyFill="1" applyBorder="1" applyAlignment="1" applyProtection="1">
      <alignment horizontal="center" vertical="center"/>
      <protection hidden="1"/>
    </xf>
    <xf numFmtId="0" fontId="109" fillId="0" borderId="7" xfId="0" applyFont="1" applyBorder="1" applyAlignment="1" applyProtection="1">
      <alignment horizontal="center" vertical="center"/>
      <protection hidden="1"/>
    </xf>
    <xf numFmtId="0" fontId="147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30" fillId="0" borderId="1" xfId="0" applyFont="1" applyBorder="1" applyAlignment="1">
      <alignment horizontal="left" vertical="center"/>
    </xf>
    <xf numFmtId="44" fontId="130" fillId="0" borderId="1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130" fillId="0" borderId="7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48" fillId="0" borderId="1" xfId="0" applyFont="1" applyBorder="1" applyAlignment="1">
      <alignment horizontal="center" vertical="center"/>
    </xf>
    <xf numFmtId="0" fontId="130" fillId="0" borderId="1" xfId="0" applyFont="1" applyBorder="1" applyAlignment="1">
      <alignment horizontal="right" vertical="center"/>
    </xf>
    <xf numFmtId="0" fontId="149" fillId="0" borderId="1" xfId="0" applyFont="1" applyBorder="1" applyAlignment="1">
      <alignment horizontal="center" vertical="center"/>
    </xf>
    <xf numFmtId="0" fontId="130" fillId="0" borderId="1" xfId="0" applyFont="1" applyBorder="1">
      <alignment vertical="center"/>
    </xf>
    <xf numFmtId="14" fontId="130" fillId="0" borderId="1" xfId="0" applyNumberFormat="1" applyFont="1" applyBorder="1" applyAlignment="1">
      <alignment horizontal="center" vertical="center"/>
    </xf>
    <xf numFmtId="0" fontId="150" fillId="0" borderId="9" xfId="0" applyFont="1" applyBorder="1" applyAlignment="1">
      <alignment horizontal="center" vertical="center"/>
    </xf>
    <xf numFmtId="0" fontId="150" fillId="0" borderId="23" xfId="0" applyFont="1" applyBorder="1" applyAlignment="1">
      <alignment horizontal="center" vertical="center"/>
    </xf>
    <xf numFmtId="0" fontId="150" fillId="0" borderId="10" xfId="0" applyFont="1" applyBorder="1" applyAlignment="1">
      <alignment horizontal="center" vertical="center"/>
    </xf>
    <xf numFmtId="14" fontId="151" fillId="0" borderId="1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151" fillId="0" borderId="26" xfId="0" applyNumberFormat="1" applyFont="1" applyBorder="1" applyAlignment="1">
      <alignment horizontal="center" vertical="center"/>
    </xf>
    <xf numFmtId="0" fontId="148" fillId="0" borderId="26" xfId="0" applyFont="1" applyBorder="1" applyAlignment="1">
      <alignment horizontal="center" vertical="center"/>
    </xf>
    <xf numFmtId="0" fontId="148" fillId="0" borderId="24" xfId="0" applyFont="1" applyBorder="1" applyAlignment="1">
      <alignment horizontal="center" vertical="center"/>
    </xf>
    <xf numFmtId="0" fontId="148" fillId="0" borderId="25" xfId="0" applyFont="1" applyBorder="1" applyAlignment="1">
      <alignment horizontal="center" vertical="center"/>
    </xf>
    <xf numFmtId="0" fontId="130" fillId="0" borderId="4" xfId="0" applyFont="1" applyBorder="1" applyAlignment="1">
      <alignment horizontal="center" vertical="center"/>
    </xf>
    <xf numFmtId="0" fontId="130" fillId="0" borderId="4" xfId="0" applyFont="1" applyBorder="1">
      <alignment vertical="center"/>
    </xf>
    <xf numFmtId="0" fontId="152" fillId="0" borderId="26" xfId="0" applyFont="1" applyBorder="1" applyAlignment="1">
      <alignment horizontal="center" vertical="center"/>
    </xf>
    <xf numFmtId="14" fontId="152" fillId="0" borderId="26" xfId="0" applyNumberFormat="1" applyFont="1" applyBorder="1" applyAlignment="1">
      <alignment horizontal="center" vertical="center"/>
    </xf>
    <xf numFmtId="0" fontId="130" fillId="0" borderId="4" xfId="0" applyFont="1" applyBorder="1" applyAlignment="1">
      <alignment horizontal="left" vertical="center"/>
    </xf>
    <xf numFmtId="0" fontId="152" fillId="0" borderId="26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5" fillId="0" borderId="1" xfId="0" applyFont="1" applyBorder="1" applyAlignment="1">
      <alignment horizontal="center" vertical="center"/>
    </xf>
    <xf numFmtId="0" fontId="130" fillId="0" borderId="3" xfId="0" applyFont="1" applyBorder="1" applyAlignment="1">
      <alignment horizontal="left" vertical="center"/>
    </xf>
    <xf numFmtId="0" fontId="150" fillId="0" borderId="12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151" fillId="0" borderId="23" xfId="0" applyNumberFormat="1" applyFont="1" applyBorder="1" applyAlignment="1">
      <alignment horizontal="center" vertical="center"/>
    </xf>
    <xf numFmtId="0" fontId="156" fillId="0" borderId="27" xfId="0" applyFont="1" applyBorder="1" applyAlignment="1">
      <alignment horizontal="center" vertical="center"/>
    </xf>
    <xf numFmtId="14" fontId="151" fillId="0" borderId="28" xfId="0" applyNumberFormat="1" applyFont="1" applyBorder="1" applyAlignment="1">
      <alignment horizontal="center" vertical="center"/>
    </xf>
    <xf numFmtId="0" fontId="157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8" fillId="0" borderId="10" xfId="0" applyFont="1" applyBorder="1" applyAlignment="1">
      <alignment horizontal="center" vertical="center"/>
    </xf>
    <xf numFmtId="177" fontId="53" fillId="0" borderId="1" xfId="0" applyNumberFormat="1" applyFont="1" applyBorder="1" applyAlignment="1" applyProtection="1">
      <alignment horizontal="center" vertical="center"/>
      <protection hidden="1"/>
    </xf>
    <xf numFmtId="0" fontId="47" fillId="4" borderId="7" xfId="0" applyFont="1" applyFill="1" applyBorder="1" applyAlignment="1" applyProtection="1">
      <alignment horizontal="center" vertical="center"/>
      <protection hidden="1"/>
    </xf>
    <xf numFmtId="0" fontId="48" fillId="4" borderId="7" xfId="0" applyFont="1" applyFill="1" applyBorder="1" applyAlignment="1" applyProtection="1">
      <alignment horizontal="center" vertical="center"/>
      <protection hidden="1"/>
    </xf>
    <xf numFmtId="0" fontId="48" fillId="4" borderId="8" xfId="0" applyFont="1" applyFill="1" applyBorder="1" applyAlignment="1" applyProtection="1">
      <alignment horizontal="center" vertical="center"/>
      <protection hidden="1"/>
    </xf>
    <xf numFmtId="0" fontId="53" fillId="4" borderId="7" xfId="0" applyFont="1" applyFill="1" applyBorder="1" applyAlignment="1" applyProtection="1">
      <alignment horizontal="center" vertical="center"/>
      <protection hidden="1"/>
    </xf>
    <xf numFmtId="0" fontId="105" fillId="4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 applyProtection="1">
      <alignment horizontal="center" vertical="center"/>
      <protection hidden="1"/>
    </xf>
    <xf numFmtId="0" fontId="48" fillId="4" borderId="1" xfId="0" applyFont="1" applyFill="1" applyBorder="1" applyAlignment="1" applyProtection="1">
      <alignment horizontal="center" vertical="center"/>
      <protection hidden="1"/>
    </xf>
    <xf numFmtId="0" fontId="53" fillId="4" borderId="1" xfId="0" applyFont="1" applyFill="1" applyBorder="1" applyAlignment="1" applyProtection="1">
      <alignment horizontal="center" vertical="center"/>
      <protection hidden="1"/>
    </xf>
    <xf numFmtId="0" fontId="108" fillId="4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159" fillId="0" borderId="0" xfId="0" applyFont="1" applyAlignment="1">
      <alignment horizontal="center" vertical="center"/>
    </xf>
    <xf numFmtId="0" fontId="158" fillId="4" borderId="10" xfId="0" applyFont="1" applyFill="1" applyBorder="1" applyAlignment="1">
      <alignment horizontal="center" vertical="center"/>
    </xf>
    <xf numFmtId="0" fontId="160" fillId="4" borderId="7" xfId="0" applyFont="1" applyFill="1" applyBorder="1" applyAlignment="1" applyProtection="1">
      <alignment horizontal="center" vertical="center"/>
      <protection hidden="1"/>
    </xf>
    <xf numFmtId="0" fontId="160" fillId="4" borderId="1" xfId="0" applyFont="1" applyFill="1" applyBorder="1" applyAlignment="1" applyProtection="1">
      <alignment horizontal="center" vertical="center"/>
      <protection hidden="1"/>
    </xf>
    <xf numFmtId="0" fontId="160" fillId="4" borderId="1" xfId="0" applyFont="1" applyFill="1" applyBorder="1" applyAlignment="1">
      <alignment horizontal="center" vertical="center"/>
    </xf>
    <xf numFmtId="0" fontId="160" fillId="0" borderId="4" xfId="0" applyFont="1" applyBorder="1" applyAlignment="1">
      <alignment horizontal="center" vertical="center"/>
    </xf>
    <xf numFmtId="0" fontId="160" fillId="0" borderId="10" xfId="0" applyFont="1" applyBorder="1" applyAlignment="1">
      <alignment horizontal="center" vertical="center"/>
    </xf>
    <xf numFmtId="0" fontId="122" fillId="0" borderId="7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/>
    </xf>
    <xf numFmtId="0" fontId="157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58" fillId="0" borderId="1" xfId="0" applyFont="1" applyBorder="1" applyAlignment="1" applyProtection="1">
      <alignment horizontal="center" vertical="center"/>
      <protection hidden="1"/>
    </xf>
    <xf numFmtId="0" fontId="106" fillId="0" borderId="1" xfId="0" applyFont="1" applyBorder="1" applyAlignment="1" applyProtection="1">
      <alignment horizontal="center" vertical="center"/>
      <protection hidden="1"/>
    </xf>
    <xf numFmtId="0" fontId="158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1" fillId="9" borderId="7" xfId="0" applyFont="1" applyFill="1" applyBorder="1" applyAlignment="1" applyProtection="1">
      <alignment horizontal="center" vertical="center"/>
      <protection hidden="1"/>
    </xf>
    <xf numFmtId="0" fontId="157" fillId="9" borderId="7" xfId="0" applyFont="1" applyFill="1" applyBorder="1" applyAlignment="1" applyProtection="1">
      <alignment horizontal="center" vertical="center"/>
      <protection hidden="1"/>
    </xf>
    <xf numFmtId="0" fontId="157" fillId="9" borderId="1" xfId="0" applyFont="1" applyFill="1" applyBorder="1" applyAlignment="1" applyProtection="1">
      <alignment horizontal="center" vertical="center"/>
      <protection hidden="1"/>
    </xf>
    <xf numFmtId="0" fontId="157" fillId="9" borderId="1" xfId="0" applyFont="1" applyFill="1" applyBorder="1" applyAlignment="1">
      <alignment horizontal="center" vertical="center"/>
    </xf>
    <xf numFmtId="0" fontId="13" fillId="9" borderId="7" xfId="0" applyFont="1" applyFill="1" applyBorder="1" applyAlignment="1" applyProtection="1">
      <alignment horizontal="center" vertical="center"/>
      <protection hidden="1"/>
    </xf>
    <xf numFmtId="0" fontId="158" fillId="9" borderId="7" xfId="0" applyFont="1" applyFill="1" applyBorder="1" applyAlignment="1" applyProtection="1">
      <alignment horizontal="center" vertical="center"/>
      <protection hidden="1"/>
    </xf>
    <xf numFmtId="0" fontId="13" fillId="9" borderId="8" xfId="0" applyFont="1" applyFill="1" applyBorder="1" applyAlignment="1" applyProtection="1">
      <alignment horizontal="center" vertical="center"/>
      <protection hidden="1"/>
    </xf>
    <xf numFmtId="0" fontId="106" fillId="9" borderId="7" xfId="0" applyFont="1" applyFill="1" applyBorder="1" applyAlignment="1" applyProtection="1">
      <alignment horizontal="center" vertical="center"/>
      <protection hidden="1"/>
    </xf>
    <xf numFmtId="0" fontId="106" fillId="9" borderId="7" xfId="0" applyFont="1" applyFill="1" applyBorder="1" applyAlignment="1" applyProtection="1">
      <alignment horizontal="left" vertical="center"/>
      <protection hidden="1"/>
    </xf>
    <xf numFmtId="177" fontId="106" fillId="9" borderId="7" xfId="0" applyNumberFormat="1" applyFont="1" applyFill="1" applyBorder="1" applyAlignment="1" applyProtection="1">
      <alignment horizontal="center" vertical="center"/>
      <protection hidden="1"/>
    </xf>
    <xf numFmtId="0" fontId="162" fillId="0" borderId="1" xfId="0" applyFont="1" applyBorder="1" applyAlignment="1" applyProtection="1">
      <alignment horizontal="center" vertical="center"/>
      <protection hidden="1"/>
    </xf>
    <xf numFmtId="0" fontId="162" fillId="0" borderId="1" xfId="0" applyFont="1" applyBorder="1" applyAlignment="1">
      <alignment horizontal="center" vertical="center"/>
    </xf>
    <xf numFmtId="0" fontId="161" fillId="9" borderId="1" xfId="0" applyFont="1" applyFill="1" applyBorder="1" applyAlignment="1">
      <alignment horizontal="center" vertical="center"/>
    </xf>
    <xf numFmtId="0" fontId="162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58" fillId="9" borderId="1" xfId="0" applyFont="1" applyFill="1" applyBorder="1" applyAlignment="1">
      <alignment horizontal="center" vertical="center"/>
    </xf>
    <xf numFmtId="0" fontId="106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/>
    </xf>
    <xf numFmtId="177" fontId="106" fillId="9" borderId="1" xfId="0" applyNumberFormat="1" applyFont="1" applyFill="1" applyBorder="1" applyAlignment="1">
      <alignment horizontal="center" vertical="center"/>
    </xf>
    <xf numFmtId="0" fontId="161" fillId="10" borderId="4" xfId="0" applyFont="1" applyFill="1" applyBorder="1" applyAlignment="1">
      <alignment horizontal="center" vertical="center"/>
    </xf>
    <xf numFmtId="0" fontId="157" fillId="10" borderId="4" xfId="0" applyFont="1" applyFill="1" applyBorder="1" applyAlignment="1">
      <alignment horizontal="center" vertical="center"/>
    </xf>
    <xf numFmtId="0" fontId="16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8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hidden="1"/>
    </xf>
    <xf numFmtId="0" fontId="161" fillId="0" borderId="9" xfId="0" applyFont="1" applyBorder="1" applyAlignment="1">
      <alignment horizontal="center" vertical="center"/>
    </xf>
    <xf numFmtId="0" fontId="16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41" fillId="0" borderId="10" xfId="0" applyFont="1" applyBorder="1" applyAlignment="1">
      <alignment horizontal="center" vertical="center"/>
    </xf>
    <xf numFmtId="0" fontId="105" fillId="4" borderId="9" xfId="0" applyFont="1" applyFill="1" applyBorder="1">
      <alignment vertical="center"/>
    </xf>
    <xf numFmtId="0" fontId="105" fillId="4" borderId="10" xfId="0" applyFont="1" applyFill="1" applyBorder="1" applyAlignment="1">
      <alignment vertical="center"/>
    </xf>
    <xf numFmtId="0" fontId="141" fillId="0" borderId="1" xfId="0" applyFont="1" applyBorder="1">
      <alignment vertical="center"/>
    </xf>
    <xf numFmtId="0" fontId="163" fillId="0" borderId="1" xfId="0" applyFont="1" applyBorder="1" applyAlignment="1">
      <alignment horizontal="center" vertical="center"/>
    </xf>
    <xf numFmtId="0" fontId="157" fillId="0" borderId="1" xfId="0" applyFont="1" applyBorder="1" applyAlignment="1" applyProtection="1">
      <alignment horizontal="center" vertical="center"/>
      <protection hidden="1"/>
    </xf>
    <xf numFmtId="0" fontId="157" fillId="0" borderId="9" xfId="0" applyFont="1" applyBorder="1" applyAlignment="1">
      <alignment horizontal="center" vertical="center"/>
    </xf>
    <xf numFmtId="0" fontId="157" fillId="0" borderId="11" xfId="0" applyFont="1" applyBorder="1" applyAlignment="1">
      <alignment horizontal="center" vertical="center"/>
    </xf>
    <xf numFmtId="0" fontId="161" fillId="0" borderId="1" xfId="0" applyFont="1" applyBorder="1" applyAlignment="1" applyProtection="1">
      <alignment horizontal="center" vertical="center"/>
      <protection hidden="1"/>
    </xf>
    <xf numFmtId="0" fontId="60" fillId="0" borderId="1" xfId="0" applyFont="1" applyBorder="1">
      <alignment vertical="center"/>
    </xf>
    <xf numFmtId="0" fontId="2" fillId="0" borderId="7" xfId="0" applyFont="1" applyBorder="1" applyAlignment="1" applyProtection="1">
      <alignment horizontal="center" vertical="center"/>
      <protection hidden="1"/>
    </xf>
    <xf numFmtId="0" fontId="145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06" fillId="0" borderId="7" xfId="0" applyFont="1" applyBorder="1" applyAlignment="1" applyProtection="1">
      <alignment horizontal="center" vertical="center"/>
      <protection hidden="1"/>
    </xf>
    <xf numFmtId="0" fontId="158" fillId="0" borderId="7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9" fillId="0" borderId="7" xfId="0" applyFont="1" applyBorder="1" applyProtection="1">
      <alignment vertical="center"/>
      <protection hidden="1"/>
    </xf>
    <xf numFmtId="0" fontId="19" fillId="0" borderId="1" xfId="0" applyFont="1" applyBorder="1" applyProtection="1">
      <alignment vertical="center"/>
      <protection hidden="1"/>
    </xf>
    <xf numFmtId="0" fontId="110" fillId="0" borderId="7" xfId="0" applyFont="1" applyBorder="1">
      <alignment vertical="center"/>
    </xf>
    <xf numFmtId="0" fontId="110" fillId="0" borderId="7" xfId="0" applyNumberFormat="1" applyFont="1" applyBorder="1">
      <alignment vertical="center"/>
    </xf>
    <xf numFmtId="0" fontId="18" fillId="0" borderId="7" xfId="0" applyFont="1" applyBorder="1" applyProtection="1">
      <alignment vertical="center"/>
      <protection hidden="1"/>
    </xf>
    <xf numFmtId="0" fontId="15" fillId="0" borderId="9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125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>
      <alignment vertical="center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>
      <alignment horizontal="center" vertical="center"/>
    </xf>
    <xf numFmtId="0" fontId="125" fillId="0" borderId="7" xfId="0" applyFont="1" applyBorder="1" applyAlignment="1">
      <alignment horizontal="center" vertical="center"/>
    </xf>
    <xf numFmtId="0" fontId="106" fillId="0" borderId="7" xfId="0" applyFont="1" applyBorder="1" applyProtection="1">
      <alignment vertical="center"/>
      <protection hidden="1"/>
    </xf>
    <xf numFmtId="0" fontId="106" fillId="0" borderId="1" xfId="0" applyFont="1" applyBorder="1">
      <alignment vertical="center"/>
    </xf>
    <xf numFmtId="0" fontId="158" fillId="0" borderId="1" xfId="0" applyFont="1" applyBorder="1">
      <alignment vertical="center"/>
    </xf>
    <xf numFmtId="0" fontId="165" fillId="0" borderId="1" xfId="0" applyFont="1" applyBorder="1" applyAlignment="1">
      <alignment horizontal="center" vertical="center"/>
    </xf>
    <xf numFmtId="0" fontId="164" fillId="0" borderId="1" xfId="0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0" fontId="166" fillId="0" borderId="1" xfId="0" applyFont="1" applyBorder="1">
      <alignment vertical="center"/>
    </xf>
    <xf numFmtId="0" fontId="167" fillId="0" borderId="1" xfId="0" applyFont="1" applyBorder="1" applyAlignment="1">
      <alignment horizontal="center" vertical="center"/>
    </xf>
    <xf numFmtId="0" fontId="168" fillId="4" borderId="1" xfId="0" applyFont="1" applyFill="1" applyBorder="1" applyAlignment="1">
      <alignment horizontal="left" vertical="center"/>
    </xf>
    <xf numFmtId="0" fontId="168" fillId="0" borderId="1" xfId="0" applyFont="1" applyBorder="1" applyAlignment="1">
      <alignment horizontal="left" vertical="center"/>
    </xf>
    <xf numFmtId="0" fontId="168" fillId="0" borderId="1" xfId="0" applyFont="1" applyBorder="1">
      <alignment vertical="center"/>
    </xf>
    <xf numFmtId="0" fontId="169" fillId="0" borderId="1" xfId="0" applyFont="1" applyBorder="1" applyAlignment="1">
      <alignment horizontal="center" vertical="center"/>
    </xf>
    <xf numFmtId="0" fontId="170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171" fillId="4" borderId="1" xfId="0" applyFont="1" applyFill="1" applyBorder="1" applyAlignment="1">
      <alignment horizontal="center" vertical="center"/>
    </xf>
    <xf numFmtId="0" fontId="171" fillId="0" borderId="1" xfId="0" applyFont="1" applyBorder="1" applyAlignment="1">
      <alignment horizontal="center" vertical="center"/>
    </xf>
    <xf numFmtId="0" fontId="17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61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5" fillId="4" borderId="7" xfId="0" applyFont="1" applyFill="1" applyBorder="1" applyAlignment="1">
      <alignment horizontal="right" vertical="center"/>
    </xf>
    <xf numFmtId="0" fontId="109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right" vertical="center"/>
    </xf>
    <xf numFmtId="0" fontId="53" fillId="4" borderId="1" xfId="0" applyFont="1" applyFill="1" applyBorder="1" applyAlignment="1">
      <alignment horizontal="right" vertical="center"/>
    </xf>
    <xf numFmtId="0" fontId="18" fillId="4" borderId="1" xfId="0" applyFont="1" applyFill="1" applyBorder="1" applyAlignment="1" applyProtection="1">
      <alignment horizontal="right" vertical="center"/>
      <protection hidden="1"/>
    </xf>
    <xf numFmtId="0" fontId="18" fillId="4" borderId="3" xfId="0" applyFont="1" applyFill="1" applyBorder="1" applyAlignment="1" applyProtection="1">
      <alignment horizontal="right" vertical="center"/>
      <protection hidden="1"/>
    </xf>
    <xf numFmtId="0" fontId="53" fillId="4" borderId="1" xfId="0" applyFont="1" applyFill="1" applyBorder="1" applyAlignment="1" applyProtection="1">
      <alignment horizontal="right" vertical="center"/>
      <protection hidden="1"/>
    </xf>
    <xf numFmtId="0" fontId="105" fillId="4" borderId="1" xfId="0" applyFont="1" applyFill="1" applyBorder="1" applyAlignment="1" applyProtection="1">
      <alignment horizontal="right" vertical="center"/>
      <protection hidden="1"/>
    </xf>
    <xf numFmtId="0" fontId="105" fillId="4" borderId="1" xfId="0" applyFont="1" applyFill="1" applyBorder="1" applyAlignment="1">
      <alignment horizontal="right" vertical="center"/>
    </xf>
    <xf numFmtId="0" fontId="105" fillId="4" borderId="4" xfId="0" applyFont="1" applyFill="1" applyBorder="1" applyAlignment="1">
      <alignment horizontal="right" vertical="center"/>
    </xf>
    <xf numFmtId="0" fontId="109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right" vertical="center"/>
    </xf>
    <xf numFmtId="0" fontId="109" fillId="4" borderId="2" xfId="0" applyFont="1" applyFill="1" applyBorder="1" applyAlignment="1">
      <alignment horizontal="center" vertical="center"/>
    </xf>
    <xf numFmtId="0" fontId="57" fillId="4" borderId="4" xfId="0" applyFont="1" applyFill="1" applyBorder="1" applyAlignment="1">
      <alignment horizontal="right" vertical="center"/>
    </xf>
    <xf numFmtId="0" fontId="160" fillId="4" borderId="1" xfId="0" applyFont="1" applyFill="1" applyBorder="1" applyAlignment="1">
      <alignment horizontal="right" vertical="center"/>
    </xf>
    <xf numFmtId="0" fontId="160" fillId="4" borderId="3" xfId="0" applyFont="1" applyFill="1" applyBorder="1" applyAlignment="1" applyProtection="1">
      <alignment horizontal="right" vertical="center"/>
      <protection hidden="1"/>
    </xf>
    <xf numFmtId="0" fontId="160" fillId="4" borderId="5" xfId="0" applyFont="1" applyFill="1" applyBorder="1" applyAlignment="1" applyProtection="1">
      <alignment horizontal="right" vertical="center"/>
      <protection hidden="1"/>
    </xf>
    <xf numFmtId="0" fontId="160" fillId="4" borderId="4" xfId="0" applyFont="1" applyFill="1" applyBorder="1" applyAlignment="1">
      <alignment horizontal="right" vertical="center"/>
    </xf>
    <xf numFmtId="0" fontId="160" fillId="0" borderId="7" xfId="0" applyFont="1" applyBorder="1" applyAlignment="1" applyProtection="1">
      <alignment horizontal="center" vertical="center"/>
      <protection hidden="1"/>
    </xf>
    <xf numFmtId="0" fontId="160" fillId="0" borderId="1" xfId="0" applyFont="1" applyBorder="1" applyAlignment="1" applyProtection="1">
      <alignment horizontal="center" vertical="center"/>
      <protection hidden="1"/>
    </xf>
    <xf numFmtId="0" fontId="109" fillId="0" borderId="1" xfId="0" applyFont="1" applyBorder="1" applyAlignment="1" applyProtection="1">
      <alignment horizontal="center" vertical="center"/>
      <protection hidden="1"/>
    </xf>
    <xf numFmtId="0" fontId="117" fillId="0" borderId="1" xfId="0" applyFont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  <protection hidden="1"/>
    </xf>
    <xf numFmtId="0" fontId="173" fillId="0" borderId="0" xfId="0" applyFont="1">
      <alignment vertical="center"/>
    </xf>
    <xf numFmtId="0" fontId="174" fillId="0" borderId="0" xfId="0" applyFont="1">
      <alignment vertical="center"/>
    </xf>
    <xf numFmtId="0" fontId="176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130" fillId="5" borderId="3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2" applyNumberFormat="1" applyFont="1" applyBorder="1" applyAlignment="1">
      <alignment horizontal="center" vertical="center"/>
    </xf>
    <xf numFmtId="0" fontId="0" fillId="0" borderId="35" xfId="2" applyNumberFormat="1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0" fillId="0" borderId="45" xfId="2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0" fillId="0" borderId="47" xfId="2" applyNumberFormat="1" applyFont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130" fillId="4" borderId="3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9" fontId="5" fillId="2" borderId="1" xfId="1" applyNumberFormat="1" applyFont="1" applyFill="1" applyBorder="1" applyAlignment="1">
      <alignment horizontal="center" vertical="center"/>
    </xf>
    <xf numFmtId="0" fontId="130" fillId="2" borderId="1" xfId="0" applyFont="1" applyFill="1" applyBorder="1" applyAlignment="1">
      <alignment horizontal="center" vertical="center"/>
    </xf>
    <xf numFmtId="0" fontId="130" fillId="2" borderId="4" xfId="0" applyFont="1" applyFill="1" applyBorder="1" applyAlignment="1">
      <alignment horizontal="center" vertical="center"/>
    </xf>
    <xf numFmtId="0" fontId="177" fillId="0" borderId="1" xfId="0" applyFont="1" applyBorder="1" applyAlignment="1">
      <alignment horizontal="center" vertical="center"/>
    </xf>
    <xf numFmtId="0" fontId="146" fillId="0" borderId="1" xfId="0" applyFont="1" applyBorder="1" applyAlignment="1">
      <alignment horizontal="center" vertical="center"/>
    </xf>
    <xf numFmtId="0" fontId="150" fillId="0" borderId="24" xfId="0" applyFont="1" applyBorder="1" applyAlignment="1">
      <alignment horizontal="center" vertical="center"/>
    </xf>
    <xf numFmtId="0" fontId="150" fillId="0" borderId="25" xfId="0" applyFont="1" applyBorder="1" applyAlignment="1">
      <alignment horizontal="center" vertical="center"/>
    </xf>
    <xf numFmtId="0" fontId="150" fillId="0" borderId="26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>
      <alignment vertical="center"/>
    </xf>
    <xf numFmtId="0" fontId="99" fillId="0" borderId="49" xfId="0" applyFont="1" applyBorder="1">
      <alignment vertical="center"/>
    </xf>
    <xf numFmtId="0" fontId="46" fillId="0" borderId="20" xfId="0" applyFont="1" applyBorder="1" applyAlignment="1">
      <alignment horizontal="center" vertical="center"/>
    </xf>
    <xf numFmtId="0" fontId="46" fillId="0" borderId="20" xfId="0" applyFont="1" applyBorder="1">
      <alignment vertical="center"/>
    </xf>
    <xf numFmtId="0" fontId="178" fillId="0" borderId="51" xfId="0" applyFont="1" applyBorder="1">
      <alignment vertical="center"/>
    </xf>
    <xf numFmtId="0" fontId="99" fillId="0" borderId="51" xfId="0" applyFont="1" applyBorder="1">
      <alignment vertical="center"/>
    </xf>
    <xf numFmtId="0" fontId="154" fillId="0" borderId="36" xfId="0" applyFont="1" applyBorder="1">
      <alignment vertical="center"/>
    </xf>
    <xf numFmtId="0" fontId="154" fillId="0" borderId="37" xfId="0" applyFont="1" applyBorder="1" applyAlignment="1">
      <alignment horizontal="center" vertical="center"/>
    </xf>
    <xf numFmtId="0" fontId="154" fillId="0" borderId="37" xfId="0" applyFont="1" applyBorder="1">
      <alignment vertical="center"/>
    </xf>
    <xf numFmtId="0" fontId="46" fillId="0" borderId="37" xfId="0" applyFont="1" applyBorder="1" applyAlignment="1">
      <alignment horizontal="center" vertical="center"/>
    </xf>
    <xf numFmtId="14" fontId="130" fillId="0" borderId="7" xfId="0" applyNumberFormat="1" applyFont="1" applyBorder="1" applyAlignment="1">
      <alignment horizontal="center" vertical="center"/>
    </xf>
    <xf numFmtId="14" fontId="130" fillId="0" borderId="4" xfId="0" applyNumberFormat="1" applyFont="1" applyBorder="1" applyAlignment="1">
      <alignment horizontal="center" vertical="center"/>
    </xf>
    <xf numFmtId="14" fontId="151" fillId="0" borderId="13" xfId="0" applyNumberFormat="1" applyFont="1" applyBorder="1" applyAlignment="1">
      <alignment horizontal="center" vertical="center"/>
    </xf>
    <xf numFmtId="0" fontId="156" fillId="0" borderId="10" xfId="0" applyFont="1" applyBorder="1" applyAlignment="1">
      <alignment horizontal="center" vertical="center"/>
    </xf>
    <xf numFmtId="0" fontId="156" fillId="0" borderId="26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46" fillId="0" borderId="37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79" fillId="5" borderId="33" xfId="0" applyFont="1" applyFill="1" applyBorder="1" applyAlignment="1">
      <alignment horizontal="center" vertical="center"/>
    </xf>
    <xf numFmtId="0" fontId="79" fillId="0" borderId="30" xfId="0" applyFont="1" applyBorder="1" applyAlignment="1">
      <alignment horizontal="center" vertical="center"/>
    </xf>
    <xf numFmtId="0" fontId="152" fillId="0" borderId="24" xfId="0" applyFont="1" applyBorder="1" applyAlignment="1">
      <alignment horizontal="center" vertical="center"/>
    </xf>
    <xf numFmtId="0" fontId="180" fillId="0" borderId="1" xfId="0" applyFont="1" applyBorder="1" applyAlignment="1">
      <alignment horizontal="center" vertical="center"/>
    </xf>
    <xf numFmtId="0" fontId="94" fillId="0" borderId="1" xfId="0" applyFont="1" applyBorder="1" applyAlignment="1">
      <alignment horizontal="center" vertical="center"/>
    </xf>
    <xf numFmtId="10" fontId="94" fillId="0" borderId="1" xfId="0" applyNumberFormat="1" applyFont="1" applyBorder="1" applyAlignment="1">
      <alignment horizontal="center" vertical="center"/>
    </xf>
    <xf numFmtId="8" fontId="94" fillId="0" borderId="1" xfId="0" applyNumberFormat="1" applyFont="1" applyBorder="1" applyAlignment="1">
      <alignment horizontal="center" vertical="center"/>
    </xf>
    <xf numFmtId="0" fontId="179" fillId="0" borderId="1" xfId="0" applyFont="1" applyBorder="1" applyAlignment="1">
      <alignment horizontal="center" vertical="center"/>
    </xf>
    <xf numFmtId="0" fontId="94" fillId="4" borderId="1" xfId="0" applyFont="1" applyFill="1" applyBorder="1" applyAlignment="1">
      <alignment horizontal="center" vertical="center"/>
    </xf>
    <xf numFmtId="0" fontId="94" fillId="0" borderId="7" xfId="0" applyFont="1" applyBorder="1" applyAlignment="1">
      <alignment horizontal="center" vertical="center"/>
    </xf>
    <xf numFmtId="0" fontId="94" fillId="0" borderId="4" xfId="0" applyFont="1" applyBorder="1" applyAlignment="1">
      <alignment horizontal="center" vertical="center"/>
    </xf>
    <xf numFmtId="0" fontId="180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80" fillId="4" borderId="6" xfId="0" applyFont="1" applyFill="1" applyBorder="1" applyAlignment="1">
      <alignment horizontal="center" vertical="center"/>
    </xf>
    <xf numFmtId="0" fontId="130" fillId="4" borderId="4" xfId="0" applyFont="1" applyFill="1" applyBorder="1" applyAlignment="1">
      <alignment horizontal="center" vertical="center"/>
    </xf>
    <xf numFmtId="0" fontId="130" fillId="4" borderId="1" xfId="0" applyFont="1" applyFill="1" applyBorder="1" applyAlignment="1">
      <alignment horizontal="center" vertical="center"/>
    </xf>
    <xf numFmtId="8" fontId="94" fillId="4" borderId="1" xfId="0" applyNumberFormat="1" applyFont="1" applyFill="1" applyBorder="1" applyAlignment="1">
      <alignment horizontal="center" vertical="center"/>
    </xf>
    <xf numFmtId="0" fontId="94" fillId="4" borderId="4" xfId="0" applyFont="1" applyFill="1" applyBorder="1" applyAlignment="1">
      <alignment horizontal="center" vertical="center"/>
    </xf>
    <xf numFmtId="0" fontId="152" fillId="4" borderId="1" xfId="0" applyFont="1" applyFill="1" applyBorder="1" applyAlignment="1">
      <alignment horizontal="center" vertical="center"/>
    </xf>
    <xf numFmtId="0" fontId="184" fillId="0" borderId="1" xfId="0" applyFont="1" applyBorder="1" applyAlignment="1">
      <alignment horizontal="center" vertical="center"/>
    </xf>
    <xf numFmtId="0" fontId="183" fillId="0" borderId="1" xfId="0" applyFont="1" applyBorder="1" applyAlignment="1">
      <alignment horizontal="center" vertical="center"/>
    </xf>
    <xf numFmtId="0" fontId="94" fillId="5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180" fillId="5" borderId="1" xfId="0" applyFont="1" applyFill="1" applyBorder="1" applyAlignment="1">
      <alignment horizontal="center" vertical="center"/>
    </xf>
    <xf numFmtId="0" fontId="94" fillId="7" borderId="1" xfId="0" applyFont="1" applyFill="1" applyBorder="1" applyAlignment="1">
      <alignment horizontal="center" vertical="center"/>
    </xf>
    <xf numFmtId="0" fontId="180" fillId="7" borderId="1" xfId="0" applyFont="1" applyFill="1" applyBorder="1" applyAlignment="1">
      <alignment horizontal="center" vertical="center"/>
    </xf>
    <xf numFmtId="0" fontId="94" fillId="7" borderId="7" xfId="0" applyFon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30" fillId="5" borderId="1" xfId="0" applyFont="1" applyFill="1" applyBorder="1" applyAlignment="1">
      <alignment horizontal="center" vertical="center"/>
    </xf>
    <xf numFmtId="9" fontId="184" fillId="0" borderId="1" xfId="0" applyNumberFormat="1" applyFont="1" applyBorder="1" applyAlignment="1">
      <alignment horizontal="center" vertical="center"/>
    </xf>
    <xf numFmtId="0" fontId="94" fillId="5" borderId="3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83" fillId="0" borderId="31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184" fillId="0" borderId="31" xfId="0" applyFont="1" applyBorder="1" applyAlignment="1">
      <alignment horizontal="center" vertical="center"/>
    </xf>
    <xf numFmtId="0" fontId="184" fillId="0" borderId="32" xfId="0" applyFont="1" applyBorder="1" applyAlignment="1">
      <alignment horizontal="center" vertical="center"/>
    </xf>
    <xf numFmtId="0" fontId="69" fillId="0" borderId="33" xfId="0" applyFont="1" applyBorder="1" applyAlignment="1">
      <alignment horizontal="center" vertical="center"/>
    </xf>
    <xf numFmtId="0" fontId="94" fillId="0" borderId="34" xfId="0" applyFont="1" applyBorder="1" applyAlignment="1">
      <alignment horizontal="center" vertical="center"/>
    </xf>
    <xf numFmtId="0" fontId="184" fillId="0" borderId="34" xfId="0" applyFont="1" applyBorder="1" applyAlignment="1">
      <alignment horizontal="center" vertical="center"/>
    </xf>
    <xf numFmtId="9" fontId="184" fillId="0" borderId="34" xfId="0" applyNumberFormat="1" applyFont="1" applyBorder="1" applyAlignment="1">
      <alignment horizontal="center" vertical="center"/>
    </xf>
    <xf numFmtId="9" fontId="184" fillId="0" borderId="35" xfId="0" applyNumberFormat="1" applyFont="1" applyBorder="1" applyAlignment="1">
      <alignment horizontal="center" vertical="center"/>
    </xf>
    <xf numFmtId="0" fontId="180" fillId="0" borderId="1" xfId="0" applyFont="1" applyBorder="1">
      <alignment vertical="center"/>
    </xf>
    <xf numFmtId="0" fontId="163" fillId="4" borderId="1" xfId="0" applyFont="1" applyFill="1" applyBorder="1" applyAlignment="1">
      <alignment horizontal="center" vertical="center"/>
    </xf>
    <xf numFmtId="0" fontId="186" fillId="4" borderId="1" xfId="0" applyFont="1" applyFill="1" applyBorder="1" applyAlignment="1">
      <alignment horizontal="center" vertical="center"/>
    </xf>
    <xf numFmtId="0" fontId="180" fillId="4" borderId="1" xfId="0" applyFont="1" applyFill="1" applyBorder="1">
      <alignment vertical="center"/>
    </xf>
    <xf numFmtId="10" fontId="180" fillId="0" borderId="1" xfId="0" applyNumberFormat="1" applyFont="1" applyBorder="1" applyAlignment="1">
      <alignment horizontal="center" vertical="center"/>
    </xf>
    <xf numFmtId="10" fontId="5" fillId="5" borderId="31" xfId="0" applyNumberFormat="1" applyFont="1" applyFill="1" applyBorder="1" applyAlignment="1">
      <alignment horizontal="center" vertical="center"/>
    </xf>
    <xf numFmtId="0" fontId="148" fillId="0" borderId="34" xfId="0" applyFont="1" applyBorder="1" applyAlignment="1">
      <alignment horizontal="center" vertical="center"/>
    </xf>
    <xf numFmtId="0" fontId="180" fillId="7" borderId="1" xfId="0" applyFont="1" applyFill="1" applyBorder="1">
      <alignment vertical="center"/>
    </xf>
    <xf numFmtId="0" fontId="180" fillId="5" borderId="1" xfId="0" applyFont="1" applyFill="1" applyBorder="1">
      <alignment vertical="center"/>
    </xf>
    <xf numFmtId="0" fontId="163" fillId="7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10" fontId="180" fillId="4" borderId="1" xfId="0" applyNumberFormat="1" applyFont="1" applyFill="1" applyBorder="1" applyAlignment="1">
      <alignment horizontal="center" vertical="center"/>
    </xf>
    <xf numFmtId="9" fontId="94" fillId="7" borderId="1" xfId="0" applyNumberFormat="1" applyFont="1" applyFill="1" applyBorder="1" applyAlignment="1">
      <alignment horizontal="center" vertical="center"/>
    </xf>
    <xf numFmtId="10" fontId="5" fillId="5" borderId="34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187" fillId="4" borderId="1" xfId="0" applyFont="1" applyFill="1" applyBorder="1" applyAlignment="1">
      <alignment horizontal="center" vertical="center"/>
    </xf>
    <xf numFmtId="0" fontId="187" fillId="0" borderId="1" xfId="0" applyFont="1" applyBorder="1" applyAlignment="1">
      <alignment horizontal="center" vertical="center"/>
    </xf>
    <xf numFmtId="0" fontId="179" fillId="0" borderId="4" xfId="0" applyFont="1" applyBorder="1" applyAlignment="1">
      <alignment horizontal="center" vertical="center"/>
    </xf>
    <xf numFmtId="0" fontId="187" fillId="0" borderId="4" xfId="0" applyFont="1" applyBorder="1" applyAlignment="1">
      <alignment horizontal="center" vertical="center"/>
    </xf>
    <xf numFmtId="0" fontId="187" fillId="0" borderId="1" xfId="0" applyFont="1" applyBorder="1">
      <alignment vertical="center"/>
    </xf>
    <xf numFmtId="8" fontId="187" fillId="0" borderId="1" xfId="0" applyNumberFormat="1" applyFont="1" applyBorder="1" applyAlignment="1">
      <alignment horizontal="center" vertical="center"/>
    </xf>
    <xf numFmtId="0" fontId="0" fillId="0" borderId="53" xfId="0" applyBorder="1">
      <alignment vertical="center"/>
    </xf>
    <xf numFmtId="10" fontId="187" fillId="0" borderId="1" xfId="0" applyNumberFormat="1" applyFont="1" applyBorder="1" applyAlignment="1">
      <alignment horizontal="center" vertical="center"/>
    </xf>
    <xf numFmtId="8" fontId="187" fillId="0" borderId="4" xfId="0" applyNumberFormat="1" applyFont="1" applyBorder="1" applyAlignment="1">
      <alignment horizontal="center" vertical="center"/>
    </xf>
    <xf numFmtId="0" fontId="180" fillId="7" borderId="7" xfId="0" applyFont="1" applyFill="1" applyBorder="1" applyAlignment="1">
      <alignment horizontal="center" vertical="center"/>
    </xf>
    <xf numFmtId="0" fontId="69" fillId="0" borderId="30" xfId="0" applyFont="1" applyBorder="1" applyAlignment="1">
      <alignment horizontal="center" vertical="center"/>
    </xf>
    <xf numFmtId="0" fontId="69" fillId="0" borderId="54" xfId="0" applyFont="1" applyBorder="1" applyAlignment="1">
      <alignment horizontal="center" vertical="center"/>
    </xf>
    <xf numFmtId="9" fontId="184" fillId="0" borderId="55" xfId="0" applyNumberFormat="1" applyFont="1" applyBorder="1" applyAlignment="1">
      <alignment horizontal="center" vertical="center"/>
    </xf>
    <xf numFmtId="0" fontId="167" fillId="0" borderId="31" xfId="0" applyFont="1" applyBorder="1" applyAlignment="1">
      <alignment horizontal="center" vertical="center"/>
    </xf>
    <xf numFmtId="0" fontId="188" fillId="0" borderId="1" xfId="0" applyFont="1" applyBorder="1" applyAlignment="1">
      <alignment horizontal="center" vertical="center"/>
    </xf>
    <xf numFmtId="0" fontId="185" fillId="0" borderId="1" xfId="0" applyFont="1" applyBorder="1" applyAlignment="1">
      <alignment horizontal="center" vertical="center"/>
    </xf>
    <xf numFmtId="0" fontId="188" fillId="0" borderId="34" xfId="0" applyFont="1" applyBorder="1" applyAlignment="1">
      <alignment horizontal="center" vertical="center"/>
    </xf>
    <xf numFmtId="0" fontId="185" fillId="0" borderId="34" xfId="0" applyFont="1" applyBorder="1" applyAlignment="1">
      <alignment horizontal="center" vertical="center"/>
    </xf>
    <xf numFmtId="0" fontId="189" fillId="0" borderId="4" xfId="0" applyFont="1" applyBorder="1" applyAlignment="1">
      <alignment horizontal="center" vertical="center"/>
    </xf>
    <xf numFmtId="0" fontId="94" fillId="0" borderId="1" xfId="0" applyNumberFormat="1" applyFont="1" applyBorder="1" applyAlignment="1">
      <alignment horizontal="center" vertical="center"/>
    </xf>
    <xf numFmtId="8" fontId="121" fillId="0" borderId="1" xfId="0" applyNumberFormat="1" applyFont="1" applyBorder="1" applyAlignment="1">
      <alignment horizontal="center" vertical="center"/>
    </xf>
    <xf numFmtId="6" fontId="180" fillId="0" borderId="1" xfId="0" applyNumberFormat="1" applyFont="1" applyBorder="1" applyAlignment="1">
      <alignment horizontal="center" vertical="center"/>
    </xf>
    <xf numFmtId="0" fontId="121" fillId="0" borderId="4" xfId="0" applyFont="1" applyBorder="1" applyAlignment="1">
      <alignment horizontal="center" vertical="center"/>
    </xf>
    <xf numFmtId="0" fontId="121" fillId="0" borderId="5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6" fontId="121" fillId="0" borderId="1" xfId="0" applyNumberFormat="1" applyFont="1" applyBorder="1" applyAlignment="1">
      <alignment horizontal="center" vertical="center"/>
    </xf>
    <xf numFmtId="0" fontId="187" fillId="0" borderId="7" xfId="0" applyFont="1" applyBorder="1" applyAlignment="1">
      <alignment horizontal="center" vertical="center"/>
    </xf>
    <xf numFmtId="6" fontId="187" fillId="4" borderId="1" xfId="0" applyNumberFormat="1" applyFont="1" applyFill="1" applyBorder="1" applyAlignment="1">
      <alignment horizontal="center" vertical="center"/>
    </xf>
    <xf numFmtId="0" fontId="94" fillId="2" borderId="1" xfId="0" applyFont="1" applyFill="1" applyBorder="1" applyAlignment="1">
      <alignment horizontal="center" vertical="center"/>
    </xf>
    <xf numFmtId="0" fontId="94" fillId="2" borderId="7" xfId="0" applyFont="1" applyFill="1" applyBorder="1" applyAlignment="1">
      <alignment horizontal="center" vertical="center"/>
    </xf>
    <xf numFmtId="0" fontId="179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4" borderId="34" xfId="0" applyNumberFormat="1" applyFont="1" applyFill="1" applyBorder="1" applyAlignment="1">
      <alignment horizontal="center" vertical="center"/>
    </xf>
    <xf numFmtId="10" fontId="5" fillId="11" borderId="31" xfId="0" applyNumberFormat="1" applyFont="1" applyFill="1" applyBorder="1" applyAlignment="1">
      <alignment horizontal="center" vertical="center"/>
    </xf>
    <xf numFmtId="10" fontId="5" fillId="11" borderId="7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94" fillId="0" borderId="1" xfId="0" applyFont="1" applyBorder="1">
      <alignment vertical="center"/>
    </xf>
    <xf numFmtId="0" fontId="167" fillId="0" borderId="34" xfId="0" applyFont="1" applyBorder="1" applyAlignment="1">
      <alignment horizontal="center" vertical="center"/>
    </xf>
    <xf numFmtId="0" fontId="181" fillId="0" borderId="31" xfId="0" applyFont="1" applyBorder="1" applyAlignment="1">
      <alignment horizontal="center" vertical="center"/>
    </xf>
    <xf numFmtId="0" fontId="181" fillId="0" borderId="1" xfId="0" applyFont="1" applyBorder="1" applyAlignment="1">
      <alignment horizontal="center" vertical="center"/>
    </xf>
    <xf numFmtId="0" fontId="94" fillId="5" borderId="4" xfId="0" applyFont="1" applyFill="1" applyBorder="1" applyAlignment="1">
      <alignment horizontal="center" vertical="center"/>
    </xf>
    <xf numFmtId="0" fontId="94" fillId="5" borderId="1" xfId="0" applyFont="1" applyFill="1" applyBorder="1">
      <alignment vertical="center"/>
    </xf>
    <xf numFmtId="0" fontId="67" fillId="7" borderId="1" xfId="0" applyFont="1" applyFill="1" applyBorder="1" applyAlignment="1">
      <alignment horizontal="center" vertical="center"/>
    </xf>
    <xf numFmtId="0" fontId="185" fillId="7" borderId="1" xfId="0" applyFont="1" applyFill="1" applyBorder="1" applyAlignment="1">
      <alignment horizontal="center" vertical="center"/>
    </xf>
    <xf numFmtId="0" fontId="182" fillId="7" borderId="1" xfId="0" applyFont="1" applyFill="1" applyBorder="1" applyAlignment="1">
      <alignment horizontal="center" vertical="center"/>
    </xf>
    <xf numFmtId="9" fontId="185" fillId="7" borderId="1" xfId="0" applyNumberFormat="1" applyFont="1" applyFill="1" applyBorder="1" applyAlignment="1">
      <alignment horizontal="center" vertical="center"/>
    </xf>
    <xf numFmtId="9" fontId="184" fillId="7" borderId="1" xfId="0" applyNumberFormat="1" applyFont="1" applyFill="1" applyBorder="1" applyAlignment="1">
      <alignment horizontal="center" vertical="center"/>
    </xf>
    <xf numFmtId="0" fontId="190" fillId="0" borderId="56" xfId="0" applyFont="1" applyBorder="1">
      <alignment vertical="center"/>
    </xf>
    <xf numFmtId="0" fontId="154" fillId="0" borderId="11" xfId="0" applyFont="1" applyBorder="1" applyAlignment="1">
      <alignment horizontal="center" vertical="center"/>
    </xf>
    <xf numFmtId="0" fontId="154" fillId="0" borderId="11" xfId="0" applyFont="1" applyBorder="1">
      <alignment vertical="center"/>
    </xf>
    <xf numFmtId="0" fontId="46" fillId="0" borderId="11" xfId="0" applyFont="1" applyBorder="1" applyAlignment="1">
      <alignment horizontal="center" vertical="center"/>
    </xf>
    <xf numFmtId="0" fontId="46" fillId="0" borderId="11" xfId="0" applyFont="1" applyBorder="1">
      <alignment vertical="center"/>
    </xf>
    <xf numFmtId="0" fontId="0" fillId="0" borderId="11" xfId="0" applyBorder="1">
      <alignment vertical="center"/>
    </xf>
    <xf numFmtId="0" fontId="12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96" fillId="0" borderId="1" xfId="0" applyNumberFormat="1" applyFont="1" applyBorder="1">
      <alignment vertical="center"/>
    </xf>
    <xf numFmtId="178" fontId="69" fillId="0" borderId="1" xfId="0" applyNumberFormat="1" applyFont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0" fontId="192" fillId="4" borderId="10" xfId="0" applyFont="1" applyFill="1" applyBorder="1" applyAlignment="1">
      <alignment horizontal="center" vertical="center"/>
    </xf>
    <xf numFmtId="0" fontId="145" fillId="0" borderId="7" xfId="0" applyFont="1" applyBorder="1" applyAlignment="1" applyProtection="1">
      <alignment horizontal="center" vertical="center"/>
      <protection hidden="1"/>
    </xf>
    <xf numFmtId="0" fontId="193" fillId="0" borderId="7" xfId="0" applyFont="1" applyBorder="1" applyAlignment="1" applyProtection="1">
      <alignment vertical="center"/>
      <protection hidden="1"/>
    </xf>
    <xf numFmtId="0" fontId="48" fillId="0" borderId="8" xfId="0" applyFont="1" applyBorder="1" applyAlignment="1" applyProtection="1">
      <alignment vertical="center"/>
      <protection hidden="1"/>
    </xf>
    <xf numFmtId="0" fontId="53" fillId="0" borderId="7" xfId="0" applyFont="1" applyBorder="1" applyAlignment="1" applyProtection="1">
      <alignment vertical="center"/>
      <protection hidden="1"/>
    </xf>
    <xf numFmtId="0" fontId="193" fillId="0" borderId="1" xfId="0" applyFont="1" applyBorder="1" applyAlignment="1" applyProtection="1">
      <alignment vertical="center"/>
      <protection hidden="1"/>
    </xf>
    <xf numFmtId="0" fontId="48" fillId="0" borderId="1" xfId="0" applyFont="1" applyBorder="1" applyAlignment="1" applyProtection="1">
      <alignment vertical="center"/>
      <protection hidden="1"/>
    </xf>
    <xf numFmtId="0" fontId="53" fillId="0" borderId="1" xfId="0" applyFont="1" applyBorder="1" applyAlignment="1" applyProtection="1">
      <alignment vertical="center"/>
      <protection hidden="1"/>
    </xf>
    <xf numFmtId="0" fontId="194" fillId="0" borderId="1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>
      <alignment vertical="center"/>
    </xf>
    <xf numFmtId="0" fontId="15" fillId="0" borderId="7" xfId="0" applyFont="1" applyBorder="1" applyAlignment="1" applyProtection="1">
      <alignment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15" fillId="0" borderId="1" xfId="0" applyFont="1" applyBorder="1" applyAlignment="1">
      <alignment vertical="center"/>
    </xf>
    <xf numFmtId="0" fontId="125" fillId="0" borderId="7" xfId="0" applyFont="1" applyBorder="1" applyAlignment="1" applyProtection="1">
      <alignment horizontal="center" vertical="center"/>
      <protection hidden="1"/>
    </xf>
    <xf numFmtId="0" fontId="195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19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97" fillId="0" borderId="1" xfId="0" applyFont="1" applyBorder="1" applyAlignment="1">
      <alignment vertical="center"/>
    </xf>
    <xf numFmtId="0" fontId="198" fillId="0" borderId="1" xfId="0" applyFont="1" applyBorder="1" applyAlignment="1">
      <alignment vertical="center"/>
    </xf>
    <xf numFmtId="0" fontId="199" fillId="0" borderId="1" xfId="0" applyFont="1" applyBorder="1" applyAlignment="1">
      <alignment vertical="center"/>
    </xf>
    <xf numFmtId="0" fontId="192" fillId="4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Protection="1">
      <alignment vertical="center"/>
      <protection hidden="1"/>
    </xf>
    <xf numFmtId="0" fontId="40" fillId="0" borderId="7" xfId="0" applyFont="1" applyBorder="1">
      <alignment vertical="center"/>
    </xf>
    <xf numFmtId="0" fontId="40" fillId="0" borderId="1" xfId="0" applyFont="1" applyBorder="1">
      <alignment vertical="center"/>
    </xf>
    <xf numFmtId="0" fontId="200" fillId="0" borderId="7" xfId="0" applyFont="1" applyBorder="1" applyAlignment="1">
      <alignment horizontal="center" vertical="center"/>
    </xf>
    <xf numFmtId="0" fontId="200" fillId="0" borderId="1" xfId="0" applyFont="1" applyBorder="1" applyAlignment="1">
      <alignment horizontal="center" vertical="center"/>
    </xf>
    <xf numFmtId="0" fontId="201" fillId="0" borderId="1" xfId="0" applyFont="1" applyBorder="1" applyAlignment="1">
      <alignment horizontal="center" vertical="center"/>
    </xf>
    <xf numFmtId="0" fontId="105" fillId="0" borderId="4" xfId="0" applyFont="1" applyBorder="1" applyAlignment="1">
      <alignment horizontal="right" vertical="center"/>
    </xf>
    <xf numFmtId="0" fontId="200" fillId="0" borderId="4" xfId="0" applyFont="1" applyBorder="1" applyAlignment="1">
      <alignment horizontal="center" vertical="center"/>
    </xf>
    <xf numFmtId="0" fontId="40" fillId="0" borderId="4" xfId="0" applyFont="1" applyBorder="1">
      <alignment vertical="center"/>
    </xf>
    <xf numFmtId="0" fontId="96" fillId="0" borderId="7" xfId="0" applyFont="1" applyBorder="1">
      <alignment vertical="center"/>
    </xf>
    <xf numFmtId="0" fontId="96" fillId="0" borderId="7" xfId="0" applyFont="1" applyBorder="1" applyAlignment="1">
      <alignment horizontal="right" vertical="center"/>
    </xf>
    <xf numFmtId="0" fontId="200" fillId="0" borderId="10" xfId="0" applyFont="1" applyBorder="1" applyAlignment="1">
      <alignment horizontal="center" vertical="center"/>
    </xf>
    <xf numFmtId="0" fontId="40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0" fillId="0" borderId="21" xfId="0" applyFill="1" applyBorder="1" applyProtection="1">
      <alignment vertical="center"/>
      <protection hidden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2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19" fillId="0" borderId="0" xfId="0" applyFont="1" applyBorder="1" applyAlignment="1">
      <alignment horizontal="left" vertical="center"/>
    </xf>
    <xf numFmtId="0" fontId="106" fillId="0" borderId="8" xfId="0" applyFont="1" applyBorder="1" applyAlignment="1" applyProtection="1">
      <alignment horizontal="center" vertical="center"/>
      <protection hidden="1"/>
    </xf>
    <xf numFmtId="0" fontId="106" fillId="0" borderId="3" xfId="0" applyFont="1" applyBorder="1" applyAlignment="1" applyProtection="1">
      <alignment horizontal="center" vertical="center"/>
      <protection hidden="1"/>
    </xf>
    <xf numFmtId="0" fontId="106" fillId="0" borderId="3" xfId="0" applyFont="1" applyBorder="1" applyAlignment="1">
      <alignment horizontal="center" vertical="center"/>
    </xf>
    <xf numFmtId="0" fontId="0" fillId="0" borderId="0" xfId="0" applyFill="1" applyBorder="1" applyProtection="1">
      <alignment vertical="center"/>
      <protection hidden="1"/>
    </xf>
    <xf numFmtId="0" fontId="0" fillId="0" borderId="40" xfId="0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0" fontId="5" fillId="0" borderId="12" xfId="0" applyFont="1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0" fontId="96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106" fillId="0" borderId="1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31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69" fillId="0" borderId="1" xfId="0" applyFont="1" applyFill="1" applyBorder="1" applyAlignment="1">
      <alignment horizontal="center" vertical="center"/>
    </xf>
    <xf numFmtId="178" fontId="0" fillId="0" borderId="1" xfId="1" applyNumberFormat="1" applyFont="1" applyBorder="1">
      <alignment vertical="center"/>
    </xf>
    <xf numFmtId="180" fontId="0" fillId="0" borderId="1" xfId="1" applyNumberFormat="1" applyFont="1" applyBorder="1">
      <alignment vertical="center"/>
    </xf>
    <xf numFmtId="180" fontId="19" fillId="0" borderId="1" xfId="1" applyNumberFormat="1" applyFont="1" applyBorder="1">
      <alignment vertical="center"/>
    </xf>
    <xf numFmtId="180" fontId="203" fillId="0" borderId="1" xfId="1" applyNumberFormat="1" applyFont="1" applyBorder="1">
      <alignment vertical="center"/>
    </xf>
    <xf numFmtId="180" fontId="204" fillId="0" borderId="1" xfId="1" applyNumberFormat="1" applyFont="1" applyBorder="1">
      <alignment vertical="center"/>
    </xf>
    <xf numFmtId="0" fontId="204" fillId="0" borderId="1" xfId="0" applyFont="1" applyBorder="1">
      <alignment vertical="center"/>
    </xf>
    <xf numFmtId="0" fontId="65" fillId="0" borderId="1" xfId="0" applyFont="1" applyBorder="1">
      <alignment vertical="center"/>
    </xf>
    <xf numFmtId="0" fontId="68" fillId="0" borderId="1" xfId="0" applyFont="1" applyBorder="1">
      <alignment vertical="center"/>
    </xf>
    <xf numFmtId="0" fontId="206" fillId="0" borderId="0" xfId="0" applyFont="1" applyBorder="1" applyAlignment="1">
      <alignment horizontal="center" vertical="center"/>
    </xf>
    <xf numFmtId="0" fontId="206" fillId="0" borderId="0" xfId="0" applyFont="1" applyFill="1" applyBorder="1" applyAlignment="1">
      <alignment horizontal="center" vertical="center"/>
    </xf>
    <xf numFmtId="180" fontId="5" fillId="0" borderId="0" xfId="1" applyNumberFormat="1" applyFont="1" applyBorder="1">
      <alignment vertical="center"/>
    </xf>
    <xf numFmtId="180" fontId="2" fillId="0" borderId="0" xfId="1" applyNumberFormat="1" applyFont="1" applyBorder="1">
      <alignment vertical="center"/>
    </xf>
    <xf numFmtId="0" fontId="2" fillId="0" borderId="0" xfId="0" applyFont="1" applyBorder="1">
      <alignment vertical="center"/>
    </xf>
    <xf numFmtId="0" fontId="207" fillId="0" borderId="0" xfId="0" applyFont="1" applyBorder="1">
      <alignment vertical="center"/>
    </xf>
    <xf numFmtId="180" fontId="206" fillId="0" borderId="0" xfId="1" applyNumberFormat="1" applyFont="1" applyBorder="1">
      <alignment vertical="center"/>
    </xf>
    <xf numFmtId="0" fontId="207" fillId="0" borderId="0" xfId="0" applyFont="1" applyBorder="1" applyAlignment="1">
      <alignment horizontal="center" vertical="center"/>
    </xf>
    <xf numFmtId="0" fontId="205" fillId="0" borderId="1" xfId="0" applyFont="1" applyBorder="1">
      <alignment vertical="center"/>
    </xf>
    <xf numFmtId="180" fontId="203" fillId="0" borderId="0" xfId="1" applyNumberFormat="1" applyFont="1" applyBorder="1">
      <alignment vertical="center"/>
    </xf>
    <xf numFmtId="180" fontId="0" fillId="0" borderId="0" xfId="1" applyNumberFormat="1" applyFont="1" applyBorder="1">
      <alignment vertical="center"/>
    </xf>
    <xf numFmtId="180" fontId="204" fillId="0" borderId="0" xfId="1" applyNumberFormat="1" applyFont="1" applyBorder="1">
      <alignment vertical="center"/>
    </xf>
    <xf numFmtId="0" fontId="169" fillId="0" borderId="0" xfId="0" applyFont="1" applyFill="1" applyBorder="1" applyAlignment="1">
      <alignment horizontal="center" vertical="center"/>
    </xf>
    <xf numFmtId="180" fontId="19" fillId="4" borderId="1" xfId="1" applyNumberFormat="1" applyFont="1" applyFill="1" applyBorder="1">
      <alignment vertical="center"/>
    </xf>
    <xf numFmtId="0" fontId="215" fillId="0" borderId="31" xfId="0" applyFont="1" applyFill="1" applyBorder="1" applyAlignment="1">
      <alignment horizontal="center" vertical="center"/>
    </xf>
    <xf numFmtId="0" fontId="0" fillId="0" borderId="55" xfId="0" applyBorder="1">
      <alignment vertical="center"/>
    </xf>
    <xf numFmtId="180" fontId="0" fillId="5" borderId="1" xfId="0" applyNumberFormat="1" applyFill="1" applyBorder="1">
      <alignment vertical="center"/>
    </xf>
    <xf numFmtId="0" fontId="73" fillId="5" borderId="1" xfId="0" applyFont="1" applyFill="1" applyBorder="1">
      <alignment vertical="center"/>
    </xf>
    <xf numFmtId="0" fontId="204" fillId="0" borderId="0" xfId="0" applyFont="1" applyBorder="1">
      <alignment vertical="center"/>
    </xf>
    <xf numFmtId="0" fontId="65" fillId="0" borderId="0" xfId="0" applyFont="1" applyBorder="1">
      <alignment vertical="center"/>
    </xf>
    <xf numFmtId="0" fontId="67" fillId="0" borderId="0" xfId="0" applyFont="1" applyBorder="1">
      <alignment vertical="center"/>
    </xf>
    <xf numFmtId="0" fontId="205" fillId="0" borderId="0" xfId="0" applyFont="1" applyBorder="1">
      <alignment vertical="center"/>
    </xf>
    <xf numFmtId="180" fontId="205" fillId="0" borderId="0" xfId="1" applyNumberFormat="1" applyFont="1" applyBorder="1">
      <alignment vertical="center"/>
    </xf>
    <xf numFmtId="0" fontId="169" fillId="0" borderId="0" xfId="0" applyFont="1" applyBorder="1" applyAlignment="1">
      <alignment horizontal="center" vertical="center"/>
    </xf>
    <xf numFmtId="180" fontId="19" fillId="0" borderId="0" xfId="1" applyNumberFormat="1" applyFont="1" applyBorder="1">
      <alignment vertical="center"/>
    </xf>
    <xf numFmtId="0" fontId="68" fillId="0" borderId="0" xfId="0" applyFont="1" applyBorder="1">
      <alignment vertical="center"/>
    </xf>
    <xf numFmtId="0" fontId="79" fillId="0" borderId="0" xfId="0" applyFont="1" applyBorder="1">
      <alignment vertical="center"/>
    </xf>
    <xf numFmtId="0" fontId="202" fillId="0" borderId="0" xfId="0" applyFont="1" applyBorder="1">
      <alignment vertical="center"/>
    </xf>
    <xf numFmtId="0" fontId="208" fillId="0" borderId="0" xfId="0" applyFont="1" applyBorder="1">
      <alignment vertical="center"/>
    </xf>
    <xf numFmtId="0" fontId="202" fillId="0" borderId="0" xfId="0" applyFont="1" applyBorder="1" applyAlignment="1">
      <alignment horizontal="right" vertical="center"/>
    </xf>
    <xf numFmtId="0" fontId="194" fillId="0" borderId="0" xfId="0" applyFont="1" applyBorder="1">
      <alignment vertical="center"/>
    </xf>
    <xf numFmtId="0" fontId="96" fillId="0" borderId="0" xfId="0" applyFont="1" applyBorder="1" applyAlignment="1">
      <alignment horizontal="right" vertical="center"/>
    </xf>
    <xf numFmtId="0" fontId="99" fillId="0" borderId="0" xfId="0" applyFont="1" applyBorder="1">
      <alignment vertical="center"/>
    </xf>
    <xf numFmtId="0" fontId="9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>
      <alignment vertical="center"/>
    </xf>
    <xf numFmtId="0" fontId="209" fillId="0" borderId="0" xfId="0" applyFont="1" applyBorder="1">
      <alignment vertical="center"/>
    </xf>
    <xf numFmtId="0" fontId="210" fillId="0" borderId="0" xfId="0" applyFont="1" applyBorder="1">
      <alignment vertical="center"/>
    </xf>
    <xf numFmtId="180" fontId="216" fillId="12" borderId="1" xfId="1" applyNumberFormat="1" applyFont="1" applyFill="1" applyBorder="1">
      <alignment vertical="center"/>
    </xf>
    <xf numFmtId="180" fontId="203" fillId="12" borderId="1" xfId="1" applyNumberFormat="1" applyFont="1" applyFill="1" applyBorder="1">
      <alignment vertical="center"/>
    </xf>
    <xf numFmtId="0" fontId="215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>
      <alignment vertical="center"/>
    </xf>
    <xf numFmtId="0" fontId="79" fillId="4" borderId="55" xfId="0" applyFont="1" applyFill="1" applyBorder="1">
      <alignment vertical="center"/>
    </xf>
    <xf numFmtId="0" fontId="0" fillId="0" borderId="55" xfId="0" applyBorder="1" applyAlignment="1">
      <alignment horizontal="left" vertical="center"/>
    </xf>
    <xf numFmtId="0" fontId="0" fillId="13" borderId="55" xfId="0" applyFill="1" applyBorder="1">
      <alignment vertical="center"/>
    </xf>
    <xf numFmtId="0" fontId="46" fillId="13" borderId="55" xfId="0" applyFont="1" applyFill="1" applyBorder="1">
      <alignment vertical="center"/>
    </xf>
    <xf numFmtId="180" fontId="205" fillId="0" borderId="34" xfId="1" applyNumberFormat="1" applyFont="1" applyBorder="1">
      <alignment vertical="center"/>
    </xf>
    <xf numFmtId="180" fontId="0" fillId="12" borderId="34" xfId="1" applyNumberFormat="1" applyFont="1" applyFill="1" applyBorder="1">
      <alignment vertical="center"/>
    </xf>
    <xf numFmtId="0" fontId="67" fillId="0" borderId="34" xfId="0" applyFont="1" applyBorder="1">
      <alignment vertical="center"/>
    </xf>
    <xf numFmtId="0" fontId="0" fillId="0" borderId="30" xfId="0" applyBorder="1">
      <alignment vertical="center"/>
    </xf>
    <xf numFmtId="180" fontId="205" fillId="0" borderId="31" xfId="1" applyNumberFormat="1" applyFont="1" applyBorder="1">
      <alignment vertical="center"/>
    </xf>
    <xf numFmtId="180" fontId="0" fillId="12" borderId="31" xfId="1" applyNumberFormat="1" applyFont="1" applyFill="1" applyBorder="1">
      <alignment vertical="center"/>
    </xf>
    <xf numFmtId="0" fontId="0" fillId="12" borderId="31" xfId="0" applyFill="1" applyBorder="1">
      <alignment vertical="center"/>
    </xf>
    <xf numFmtId="0" fontId="0" fillId="12" borderId="32" xfId="0" applyFill="1" applyBorder="1">
      <alignment vertical="center"/>
    </xf>
    <xf numFmtId="0" fontId="0" fillId="5" borderId="55" xfId="0" applyFill="1" applyBorder="1">
      <alignment vertical="center"/>
    </xf>
    <xf numFmtId="0" fontId="0" fillId="0" borderId="33" xfId="0" applyBorder="1">
      <alignment vertical="center"/>
    </xf>
    <xf numFmtId="0" fontId="46" fillId="0" borderId="35" xfId="0" applyFont="1" applyBorder="1">
      <alignment vertical="center"/>
    </xf>
    <xf numFmtId="0" fontId="5" fillId="0" borderId="0" xfId="0" applyFont="1">
      <alignment vertical="center"/>
    </xf>
    <xf numFmtId="0" fontId="41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220" fillId="0" borderId="1" xfId="0" applyFont="1" applyBorder="1" applyAlignment="1">
      <alignment vertical="center"/>
    </xf>
    <xf numFmtId="0" fontId="163" fillId="0" borderId="1" xfId="0" applyFont="1" applyBorder="1" applyAlignment="1">
      <alignment vertical="center"/>
    </xf>
    <xf numFmtId="0" fontId="41" fillId="0" borderId="1" xfId="0" applyFont="1" applyBorder="1" applyAlignment="1">
      <alignment horizontal="right" vertical="center"/>
    </xf>
    <xf numFmtId="0" fontId="163" fillId="0" borderId="1" xfId="0" applyFont="1" applyBorder="1" applyAlignment="1">
      <alignment horizontal="left" vertical="center"/>
    </xf>
    <xf numFmtId="0" fontId="219" fillId="0" borderId="1" xfId="0" applyFont="1" applyBorder="1" applyAlignment="1">
      <alignment horizontal="left" vertical="center"/>
    </xf>
    <xf numFmtId="0" fontId="180" fillId="0" borderId="1" xfId="0" applyFont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41" fillId="4" borderId="1" xfId="0" applyFont="1" applyFill="1" applyBorder="1">
      <alignment vertical="center"/>
    </xf>
    <xf numFmtId="0" fontId="221" fillId="2" borderId="1" xfId="0" applyFont="1" applyFill="1" applyBorder="1" applyAlignment="1">
      <alignment vertical="center"/>
    </xf>
    <xf numFmtId="0" fontId="36" fillId="2" borderId="1" xfId="0" applyFont="1" applyFill="1" applyBorder="1">
      <alignment vertical="center"/>
    </xf>
    <xf numFmtId="0" fontId="35" fillId="2" borderId="1" xfId="0" applyFont="1" applyFill="1" applyBorder="1">
      <alignment vertical="center"/>
    </xf>
    <xf numFmtId="0" fontId="222" fillId="2" borderId="1" xfId="0" applyFont="1" applyFill="1" applyBorder="1" applyAlignment="1">
      <alignment horizontal="left" vertical="center"/>
    </xf>
    <xf numFmtId="0" fontId="223" fillId="0" borderId="1" xfId="0" applyFont="1" applyBorder="1" applyAlignment="1">
      <alignment vertical="center"/>
    </xf>
    <xf numFmtId="0" fontId="122" fillId="0" borderId="3" xfId="0" applyFont="1" applyBorder="1">
      <alignment vertical="center"/>
    </xf>
    <xf numFmtId="0" fontId="0" fillId="0" borderId="10" xfId="0" applyBorder="1">
      <alignment vertical="center"/>
    </xf>
    <xf numFmtId="0" fontId="121" fillId="6" borderId="1" xfId="0" applyFont="1" applyFill="1" applyBorder="1" applyAlignment="1" applyProtection="1">
      <alignment horizontal="center" vertical="center"/>
      <protection hidden="1"/>
    </xf>
    <xf numFmtId="0" fontId="157" fillId="0" borderId="1" xfId="0" applyFont="1" applyBorder="1" applyProtection="1">
      <alignment vertical="center"/>
      <protection hidden="1"/>
    </xf>
    <xf numFmtId="0" fontId="205" fillId="0" borderId="33" xfId="0" applyFont="1" applyBorder="1">
      <alignment vertical="center"/>
    </xf>
    <xf numFmtId="0" fontId="227" fillId="0" borderId="1" xfId="0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>
      <alignment vertical="center"/>
    </xf>
    <xf numFmtId="0" fontId="79" fillId="4" borderId="60" xfId="0" applyFont="1" applyFill="1" applyBorder="1">
      <alignment vertical="center"/>
    </xf>
    <xf numFmtId="0" fontId="0" fillId="4" borderId="60" xfId="0" applyFill="1" applyBorder="1" applyAlignment="1">
      <alignment horizontal="left" vertical="center"/>
    </xf>
    <xf numFmtId="0" fontId="0" fillId="4" borderId="60" xfId="0" applyFill="1" applyBorder="1">
      <alignment vertical="center"/>
    </xf>
    <xf numFmtId="0" fontId="46" fillId="4" borderId="60" xfId="0" applyFont="1" applyFill="1" applyBorder="1">
      <alignment vertical="center"/>
    </xf>
    <xf numFmtId="0" fontId="122" fillId="2" borderId="1" xfId="0" applyFont="1" applyFill="1" applyBorder="1">
      <alignment vertical="center"/>
    </xf>
    <xf numFmtId="0" fontId="212" fillId="2" borderId="1" xfId="0" applyFont="1" applyFill="1" applyBorder="1">
      <alignment vertical="center"/>
    </xf>
    <xf numFmtId="0" fontId="0" fillId="4" borderId="4" xfId="0" applyFill="1" applyBorder="1">
      <alignment vertical="center"/>
    </xf>
    <xf numFmtId="0" fontId="228" fillId="0" borderId="1" xfId="0" applyFont="1" applyBorder="1">
      <alignment vertical="center"/>
    </xf>
    <xf numFmtId="0" fontId="223" fillId="0" borderId="1" xfId="0" applyFont="1" applyBorder="1">
      <alignment vertical="center"/>
    </xf>
    <xf numFmtId="0" fontId="73" fillId="0" borderId="1" xfId="0" applyFont="1" applyBorder="1">
      <alignment vertical="center"/>
    </xf>
    <xf numFmtId="0" fontId="223" fillId="0" borderId="1" xfId="0" applyFont="1" applyBorder="1" applyAlignment="1">
      <alignment horizontal="left" vertical="center"/>
    </xf>
    <xf numFmtId="0" fontId="230" fillId="0" borderId="4" xfId="0" applyFont="1" applyBorder="1">
      <alignment vertical="center"/>
    </xf>
    <xf numFmtId="0" fontId="0" fillId="6" borderId="1" xfId="0" applyFill="1" applyBorder="1">
      <alignment vertical="center"/>
    </xf>
    <xf numFmtId="0" fontId="46" fillId="4" borderId="1" xfId="0" applyFont="1" applyFill="1" applyBorder="1">
      <alignment vertical="center"/>
    </xf>
    <xf numFmtId="0" fontId="211" fillId="4" borderId="1" xfId="0" applyFont="1" applyFill="1" applyBorder="1">
      <alignment vertical="center"/>
    </xf>
    <xf numFmtId="0" fontId="65" fillId="4" borderId="1" xfId="0" applyFont="1" applyFill="1" applyBorder="1">
      <alignment vertical="center"/>
    </xf>
    <xf numFmtId="0" fontId="194" fillId="0" borderId="1" xfId="0" applyFont="1" applyBorder="1">
      <alignment vertical="center"/>
    </xf>
    <xf numFmtId="0" fontId="230" fillId="0" borderId="1" xfId="0" applyFont="1" applyBorder="1">
      <alignment vertical="center"/>
    </xf>
    <xf numFmtId="0" fontId="211" fillId="0" borderId="1" xfId="0" applyFont="1" applyBorder="1">
      <alignment vertical="center"/>
    </xf>
    <xf numFmtId="0" fontId="214" fillId="0" borderId="1" xfId="0" applyFont="1" applyBorder="1">
      <alignment vertical="center"/>
    </xf>
    <xf numFmtId="0" fontId="215" fillId="0" borderId="1" xfId="0" applyFont="1" applyFill="1" applyBorder="1" applyAlignment="1">
      <alignment horizontal="center" vertical="center"/>
    </xf>
    <xf numFmtId="0" fontId="218" fillId="0" borderId="1" xfId="0" applyFont="1" applyBorder="1" applyAlignment="1">
      <alignment horizontal="center" vertical="center"/>
    </xf>
    <xf numFmtId="0" fontId="225" fillId="0" borderId="1" xfId="0" applyFont="1" applyBorder="1" applyAlignment="1">
      <alignment horizontal="center" vertical="center"/>
    </xf>
    <xf numFmtId="0" fontId="205" fillId="4" borderId="1" xfId="0" applyFont="1" applyFill="1" applyBorder="1">
      <alignment vertical="center"/>
    </xf>
    <xf numFmtId="0" fontId="224" fillId="0" borderId="1" xfId="0" applyFont="1" applyBorder="1">
      <alignment vertical="center"/>
    </xf>
    <xf numFmtId="0" fontId="230" fillId="0" borderId="7" xfId="0" applyFont="1" applyBorder="1">
      <alignment vertical="center"/>
    </xf>
    <xf numFmtId="0" fontId="231" fillId="4" borderId="1" xfId="0" applyFont="1" applyFill="1" applyBorder="1">
      <alignment vertical="center"/>
    </xf>
    <xf numFmtId="0" fontId="213" fillId="4" borderId="60" xfId="0" applyFont="1" applyFill="1" applyBorder="1">
      <alignment vertical="center"/>
    </xf>
    <xf numFmtId="0" fontId="213" fillId="4" borderId="58" xfId="0" applyFont="1" applyFill="1" applyBorder="1">
      <alignment vertical="center"/>
    </xf>
    <xf numFmtId="0" fontId="194" fillId="4" borderId="1" xfId="0" applyFont="1" applyFill="1" applyBorder="1">
      <alignment vertical="center"/>
    </xf>
    <xf numFmtId="0" fontId="122" fillId="0" borderId="7" xfId="0" applyFont="1" applyBorder="1">
      <alignment vertical="center"/>
    </xf>
    <xf numFmtId="0" fontId="212" fillId="6" borderId="1" xfId="0" applyFont="1" applyFill="1" applyBorder="1">
      <alignment vertical="center"/>
    </xf>
    <xf numFmtId="0" fontId="0" fillId="6" borderId="1" xfId="0" applyFill="1" applyBorder="1" applyAlignment="1">
      <alignment horizontal="left" vertical="center"/>
    </xf>
    <xf numFmtId="0" fontId="212" fillId="0" borderId="1" xfId="0" applyFont="1" applyBorder="1">
      <alignment vertical="center"/>
    </xf>
    <xf numFmtId="0" fontId="213" fillId="4" borderId="61" xfId="0" applyFont="1" applyFill="1" applyBorder="1">
      <alignment vertical="center"/>
    </xf>
    <xf numFmtId="0" fontId="231" fillId="4" borderId="60" xfId="0" applyFont="1" applyFill="1" applyBorder="1">
      <alignment vertical="center"/>
    </xf>
    <xf numFmtId="0" fontId="194" fillId="4" borderId="3" xfId="0" applyFont="1" applyFill="1" applyBorder="1">
      <alignment vertical="center"/>
    </xf>
    <xf numFmtId="0" fontId="211" fillId="0" borderId="3" xfId="0" applyFont="1" applyBorder="1">
      <alignment vertical="center"/>
    </xf>
    <xf numFmtId="0" fontId="230" fillId="0" borderId="3" xfId="0" applyFont="1" applyBorder="1">
      <alignment vertical="center"/>
    </xf>
    <xf numFmtId="0" fontId="0" fillId="4" borderId="1" xfId="0" applyFill="1" applyBorder="1" applyAlignment="1">
      <alignment horizontal="left" vertical="center"/>
    </xf>
    <xf numFmtId="0" fontId="213" fillId="0" borderId="1" xfId="0" applyFont="1" applyBorder="1">
      <alignment vertical="center"/>
    </xf>
    <xf numFmtId="0" fontId="227" fillId="4" borderId="1" xfId="0" applyFont="1" applyFill="1" applyBorder="1">
      <alignment vertical="center"/>
    </xf>
    <xf numFmtId="0" fontId="65" fillId="5" borderId="1" xfId="0" applyFont="1" applyFill="1" applyBorder="1" applyAlignment="1">
      <alignment horizontal="right" vertical="center"/>
    </xf>
    <xf numFmtId="0" fontId="46" fillId="5" borderId="1" xfId="0" applyFont="1" applyFill="1" applyBorder="1">
      <alignment vertical="center"/>
    </xf>
    <xf numFmtId="0" fontId="46" fillId="0" borderId="1" xfId="0" applyFont="1" applyBorder="1">
      <alignment vertical="center"/>
    </xf>
    <xf numFmtId="0" fontId="229" fillId="0" borderId="1" xfId="0" applyFont="1" applyFill="1" applyBorder="1" applyAlignment="1">
      <alignment horizontal="center" vertical="center"/>
    </xf>
    <xf numFmtId="0" fontId="0" fillId="6" borderId="1" xfId="0" applyFont="1" applyFill="1" applyBorder="1">
      <alignment vertical="center"/>
    </xf>
    <xf numFmtId="0" fontId="233" fillId="0" borderId="1" xfId="0" applyFont="1" applyFill="1" applyBorder="1" applyAlignment="1">
      <alignment horizontal="center" vertical="center"/>
    </xf>
    <xf numFmtId="0" fontId="231" fillId="0" borderId="1" xfId="0" applyFont="1" applyFill="1" applyBorder="1" applyAlignment="1">
      <alignment horizontal="center" vertical="center"/>
    </xf>
    <xf numFmtId="0" fontId="127" fillId="0" borderId="1" xfId="0" applyFont="1" applyBorder="1">
      <alignment vertical="center"/>
    </xf>
    <xf numFmtId="0" fontId="50" fillId="0" borderId="1" xfId="0" applyFont="1" applyBorder="1">
      <alignment vertical="center"/>
    </xf>
    <xf numFmtId="0" fontId="226" fillId="0" borderId="1" xfId="0" applyFont="1" applyBorder="1">
      <alignment vertical="center"/>
    </xf>
    <xf numFmtId="0" fontId="226" fillId="4" borderId="1" xfId="0" applyFont="1" applyFill="1" applyBorder="1">
      <alignment vertical="center"/>
    </xf>
    <xf numFmtId="0" fontId="226" fillId="4" borderId="1" xfId="0" applyFont="1" applyFill="1" applyBorder="1" applyAlignment="1">
      <alignment horizontal="left" vertical="center"/>
    </xf>
    <xf numFmtId="0" fontId="122" fillId="4" borderId="1" xfId="0" applyFont="1" applyFill="1" applyBorder="1">
      <alignment vertical="center"/>
    </xf>
    <xf numFmtId="0" fontId="212" fillId="4" borderId="1" xfId="0" applyFont="1" applyFill="1" applyBorder="1">
      <alignment vertical="center"/>
    </xf>
    <xf numFmtId="0" fontId="234" fillId="2" borderId="1" xfId="0" applyFont="1" applyFill="1" applyBorder="1">
      <alignment vertical="center"/>
    </xf>
    <xf numFmtId="0" fontId="205" fillId="0" borderId="7" xfId="0" applyFont="1" applyBorder="1">
      <alignment vertical="center"/>
    </xf>
    <xf numFmtId="0" fontId="230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32" fillId="4" borderId="10" xfId="0" applyFont="1" applyFill="1" applyBorder="1">
      <alignment vertical="center"/>
    </xf>
    <xf numFmtId="0" fontId="212" fillId="0" borderId="4" xfId="0" applyFont="1" applyBorder="1">
      <alignment vertical="center"/>
    </xf>
    <xf numFmtId="0" fontId="194" fillId="0" borderId="4" xfId="0" applyFont="1" applyBorder="1">
      <alignment vertical="center"/>
    </xf>
    <xf numFmtId="0" fontId="211" fillId="0" borderId="10" xfId="0" applyFont="1" applyBorder="1">
      <alignment vertical="center"/>
    </xf>
    <xf numFmtId="0" fontId="0" fillId="6" borderId="13" xfId="0" applyFill="1" applyBorder="1">
      <alignment vertical="center"/>
    </xf>
    <xf numFmtId="0" fontId="0" fillId="6" borderId="10" xfId="0" applyFill="1" applyBorder="1">
      <alignment vertical="center"/>
    </xf>
    <xf numFmtId="0" fontId="224" fillId="6" borderId="10" xfId="0" applyFont="1" applyFill="1" applyBorder="1">
      <alignment vertical="center"/>
    </xf>
    <xf numFmtId="0" fontId="224" fillId="6" borderId="12" xfId="0" applyFont="1" applyFill="1" applyBorder="1">
      <alignment vertical="center"/>
    </xf>
    <xf numFmtId="0" fontId="194" fillId="0" borderId="10" xfId="0" applyFont="1" applyBorder="1">
      <alignment vertical="center"/>
    </xf>
    <xf numFmtId="0" fontId="0" fillId="4" borderId="58" xfId="0" applyFont="1" applyFill="1" applyBorder="1">
      <alignment vertical="center"/>
    </xf>
    <xf numFmtId="0" fontId="0" fillId="14" borderId="1" xfId="0" applyFill="1" applyBorder="1">
      <alignment vertical="center"/>
    </xf>
    <xf numFmtId="0" fontId="73" fillId="14" borderId="1" xfId="0" applyFont="1" applyFill="1" applyBorder="1">
      <alignment vertical="center"/>
    </xf>
    <xf numFmtId="0" fontId="19" fillId="14" borderId="1" xfId="0" applyFont="1" applyFill="1" applyBorder="1">
      <alignment vertical="center"/>
    </xf>
    <xf numFmtId="0" fontId="0" fillId="0" borderId="1" xfId="1" applyNumberFormat="1" applyFont="1" applyBorder="1">
      <alignment vertical="center"/>
    </xf>
    <xf numFmtId="0" fontId="19" fillId="4" borderId="1" xfId="1" applyNumberFormat="1" applyFont="1" applyFill="1" applyBorder="1">
      <alignment vertical="center"/>
    </xf>
    <xf numFmtId="0" fontId="190" fillId="0" borderId="33" xfId="0" applyFont="1" applyBorder="1">
      <alignment vertical="center"/>
    </xf>
    <xf numFmtId="0" fontId="190" fillId="0" borderId="34" xfId="1" applyNumberFormat="1" applyFont="1" applyBorder="1">
      <alignment vertical="center"/>
    </xf>
    <xf numFmtId="0" fontId="0" fillId="4" borderId="1" xfId="0" applyNumberFormat="1" applyFill="1" applyBorder="1">
      <alignment vertical="center"/>
    </xf>
    <xf numFmtId="0" fontId="0" fillId="4" borderId="55" xfId="0" applyFill="1" applyBorder="1">
      <alignment vertical="center"/>
    </xf>
    <xf numFmtId="0" fontId="205" fillId="4" borderId="1" xfId="0" applyNumberFormat="1" applyFont="1" applyFill="1" applyBorder="1">
      <alignment vertical="center"/>
    </xf>
    <xf numFmtId="0" fontId="204" fillId="4" borderId="1" xfId="0" applyFont="1" applyFill="1" applyBorder="1">
      <alignment vertical="center"/>
    </xf>
    <xf numFmtId="0" fontId="67" fillId="4" borderId="34" xfId="0" applyFont="1" applyFill="1" applyBorder="1">
      <alignment vertical="center"/>
    </xf>
    <xf numFmtId="0" fontId="0" fillId="4" borderId="35" xfId="0" applyFill="1" applyBorder="1">
      <alignment vertical="center"/>
    </xf>
    <xf numFmtId="0" fontId="46" fillId="4" borderId="55" xfId="0" applyFont="1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190" fillId="4" borderId="31" xfId="1" applyNumberFormat="1" applyFont="1" applyFill="1" applyBorder="1">
      <alignment vertical="center"/>
    </xf>
    <xf numFmtId="0" fontId="205" fillId="0" borderId="54" xfId="0" applyFont="1" applyBorder="1">
      <alignment vertical="center"/>
    </xf>
    <xf numFmtId="0" fontId="212" fillId="4" borderId="4" xfId="0" applyFont="1" applyFill="1" applyBorder="1">
      <alignment vertical="center"/>
    </xf>
    <xf numFmtId="0" fontId="213" fillId="0" borderId="7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212" fillId="4" borderId="2" xfId="0" applyFont="1" applyFill="1" applyBorder="1">
      <alignment vertical="center"/>
    </xf>
    <xf numFmtId="0" fontId="0" fillId="0" borderId="2" xfId="0" applyBorder="1">
      <alignment vertical="center"/>
    </xf>
    <xf numFmtId="0" fontId="73" fillId="0" borderId="2" xfId="0" applyFont="1" applyBorder="1">
      <alignment vertical="center"/>
    </xf>
    <xf numFmtId="0" fontId="213" fillId="4" borderId="1" xfId="0" applyFont="1" applyFill="1" applyBorder="1">
      <alignment vertical="center"/>
    </xf>
    <xf numFmtId="0" fontId="213" fillId="4" borderId="7" xfId="0" applyFont="1" applyFill="1" applyBorder="1">
      <alignment vertical="center"/>
    </xf>
    <xf numFmtId="0" fontId="215" fillId="0" borderId="9" xfId="0" applyFont="1" applyFill="1" applyBorder="1" applyAlignment="1">
      <alignment horizontal="center" vertical="center"/>
    </xf>
    <xf numFmtId="0" fontId="215" fillId="0" borderId="10" xfId="0" applyFont="1" applyFill="1" applyBorder="1" applyAlignment="1">
      <alignment horizontal="center" vertical="center"/>
    </xf>
    <xf numFmtId="0" fontId="229" fillId="0" borderId="10" xfId="0" applyFont="1" applyFill="1" applyBorder="1" applyAlignment="1">
      <alignment horizontal="center" vertical="center"/>
    </xf>
    <xf numFmtId="0" fontId="218" fillId="0" borderId="10" xfId="0" applyFont="1" applyBorder="1" applyAlignment="1">
      <alignment horizontal="center" vertical="center"/>
    </xf>
    <xf numFmtId="0" fontId="122" fillId="4" borderId="7" xfId="0" applyFont="1" applyFill="1" applyBorder="1">
      <alignment vertical="center"/>
    </xf>
    <xf numFmtId="0" fontId="73" fillId="0" borderId="7" xfId="0" applyFont="1" applyBorder="1">
      <alignment vertical="center"/>
    </xf>
    <xf numFmtId="0" fontId="194" fillId="4" borderId="8" xfId="0" applyFont="1" applyFill="1" applyBorder="1">
      <alignment vertical="center"/>
    </xf>
    <xf numFmtId="0" fontId="65" fillId="0" borderId="4" xfId="0" applyFont="1" applyBorder="1">
      <alignment vertical="center"/>
    </xf>
    <xf numFmtId="0" fontId="73" fillId="0" borderId="4" xfId="0" applyFont="1" applyBorder="1">
      <alignment vertical="center"/>
    </xf>
    <xf numFmtId="0" fontId="205" fillId="0" borderId="4" xfId="0" applyFont="1" applyBorder="1">
      <alignment vertical="center"/>
    </xf>
    <xf numFmtId="0" fontId="0" fillId="4" borderId="7" xfId="0" applyFill="1" applyBorder="1">
      <alignment vertical="center"/>
    </xf>
    <xf numFmtId="0" fontId="211" fillId="0" borderId="8" xfId="0" applyFont="1" applyBorder="1">
      <alignment vertical="center"/>
    </xf>
    <xf numFmtId="0" fontId="0" fillId="6" borderId="0" xfId="0" applyFill="1">
      <alignment vertical="center"/>
    </xf>
    <xf numFmtId="0" fontId="95" fillId="0" borderId="10" xfId="0" applyFont="1" applyFill="1" applyBorder="1" applyAlignment="1">
      <alignment horizontal="center" vertical="center"/>
    </xf>
    <xf numFmtId="0" fontId="235" fillId="4" borderId="60" xfId="0" applyFont="1" applyFill="1" applyBorder="1">
      <alignment vertical="center"/>
    </xf>
    <xf numFmtId="0" fontId="235" fillId="0" borderId="1" xfId="0" applyFont="1" applyBorder="1">
      <alignment vertical="center"/>
    </xf>
    <xf numFmtId="0" fontId="235" fillId="0" borderId="3" xfId="0" applyFont="1" applyBorder="1">
      <alignment vertical="center"/>
    </xf>
    <xf numFmtId="0" fontId="79" fillId="4" borderId="1" xfId="0" applyFont="1" applyFill="1" applyBorder="1">
      <alignment vertical="center"/>
    </xf>
    <xf numFmtId="0" fontId="211" fillId="4" borderId="7" xfId="0" applyFont="1" applyFill="1" applyBorder="1">
      <alignment vertical="center"/>
    </xf>
    <xf numFmtId="0" fontId="232" fillId="4" borderId="1" xfId="0" applyFont="1" applyFill="1" applyBorder="1">
      <alignment vertical="center"/>
    </xf>
    <xf numFmtId="0" fontId="235" fillId="4" borderId="1" xfId="0" applyFont="1" applyFill="1" applyBorder="1">
      <alignment vertical="center"/>
    </xf>
    <xf numFmtId="0" fontId="226" fillId="0" borderId="2" xfId="0" applyFont="1" applyBorder="1">
      <alignment vertical="center"/>
    </xf>
    <xf numFmtId="0" fontId="226" fillId="4" borderId="2" xfId="0" applyFont="1" applyFill="1" applyBorder="1" applyAlignment="1">
      <alignment horizontal="left" vertical="center"/>
    </xf>
    <xf numFmtId="0" fontId="46" fillId="4" borderId="2" xfId="0" applyFont="1" applyFill="1" applyBorder="1">
      <alignment vertical="center"/>
    </xf>
    <xf numFmtId="0" fontId="227" fillId="4" borderId="2" xfId="0" applyFont="1" applyFill="1" applyBorder="1">
      <alignment vertical="center"/>
    </xf>
    <xf numFmtId="0" fontId="235" fillId="4" borderId="0" xfId="0" applyFont="1" applyFill="1" applyBorder="1">
      <alignment vertical="center"/>
    </xf>
    <xf numFmtId="0" fontId="0" fillId="0" borderId="21" xfId="0" applyBorder="1">
      <alignment vertical="center"/>
    </xf>
    <xf numFmtId="0" fontId="122" fillId="0" borderId="8" xfId="0" applyFont="1" applyBorder="1">
      <alignment vertical="center"/>
    </xf>
    <xf numFmtId="0" fontId="235" fillId="0" borderId="5" xfId="0" applyFont="1" applyBorder="1">
      <alignment vertical="center"/>
    </xf>
    <xf numFmtId="0" fontId="122" fillId="0" borderId="4" xfId="0" applyFont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235" fillId="4" borderId="4" xfId="0" applyFont="1" applyFill="1" applyBorder="1">
      <alignment vertical="center"/>
    </xf>
    <xf numFmtId="0" fontId="211" fillId="0" borderId="7" xfId="0" applyFont="1" applyBorder="1">
      <alignment vertical="center"/>
    </xf>
    <xf numFmtId="0" fontId="50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235" fillId="0" borderId="4" xfId="0" applyFont="1" applyBorder="1">
      <alignment vertical="center"/>
    </xf>
    <xf numFmtId="0" fontId="232" fillId="4" borderId="7" xfId="0" applyFont="1" applyFill="1" applyBorder="1">
      <alignment vertical="center"/>
    </xf>
    <xf numFmtId="0" fontId="235" fillId="4" borderId="7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232" fillId="4" borderId="2" xfId="0" applyFont="1" applyFill="1" applyBorder="1">
      <alignment vertical="center"/>
    </xf>
    <xf numFmtId="0" fontId="122" fillId="0" borderId="2" xfId="0" applyFont="1" applyBorder="1">
      <alignment vertical="center"/>
    </xf>
    <xf numFmtId="0" fontId="0" fillId="4" borderId="2" xfId="0" applyFill="1" applyBorder="1">
      <alignment vertical="center"/>
    </xf>
    <xf numFmtId="0" fontId="235" fillId="4" borderId="2" xfId="0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2" fillId="4" borderId="26" xfId="0" applyFont="1" applyFill="1" applyBorder="1">
      <alignment vertical="center"/>
    </xf>
    <xf numFmtId="0" fontId="0" fillId="0" borderId="26" xfId="0" applyBorder="1">
      <alignment vertical="center"/>
    </xf>
    <xf numFmtId="0" fontId="73" fillId="0" borderId="26" xfId="0" applyFont="1" applyBorder="1">
      <alignment vertical="center"/>
    </xf>
    <xf numFmtId="0" fontId="233" fillId="0" borderId="10" xfId="0" applyFont="1" applyFill="1" applyBorder="1" applyAlignment="1">
      <alignment horizontal="center" vertical="center"/>
    </xf>
    <xf numFmtId="0" fontId="215" fillId="0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0" xfId="0" applyBorder="1">
      <alignment vertical="center"/>
    </xf>
    <xf numFmtId="0" fontId="225" fillId="0" borderId="12" xfId="0" applyFont="1" applyBorder="1" applyAlignment="1">
      <alignment horizontal="center" vertical="center"/>
    </xf>
    <xf numFmtId="0" fontId="226" fillId="4" borderId="5" xfId="0" applyFont="1" applyFill="1" applyBorder="1">
      <alignment vertical="center"/>
    </xf>
    <xf numFmtId="0" fontId="224" fillId="0" borderId="8" xfId="0" applyFont="1" applyBorder="1">
      <alignment vertical="center"/>
    </xf>
    <xf numFmtId="0" fontId="224" fillId="0" borderId="3" xfId="0" applyFont="1" applyBorder="1">
      <alignment vertical="center"/>
    </xf>
    <xf numFmtId="0" fontId="224" fillId="0" borderId="5" xfId="0" applyFont="1" applyBorder="1">
      <alignment vertical="center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21" xfId="0" applyFill="1" applyBorder="1">
      <alignment vertical="center"/>
    </xf>
    <xf numFmtId="0" fontId="19" fillId="0" borderId="6" xfId="0" applyFont="1" applyBorder="1">
      <alignment vertical="center"/>
    </xf>
    <xf numFmtId="0" fontId="50" fillId="0" borderId="7" xfId="0" applyFont="1" applyBorder="1">
      <alignment vertical="center"/>
    </xf>
    <xf numFmtId="0" fontId="226" fillId="0" borderId="7" xfId="0" applyFont="1" applyBorder="1">
      <alignment vertical="center"/>
    </xf>
    <xf numFmtId="0" fontId="215" fillId="4" borderId="10" xfId="0" applyFont="1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227" fillId="4" borderId="0" xfId="0" applyFont="1" applyFill="1">
      <alignment vertical="center"/>
    </xf>
    <xf numFmtId="0" fontId="65" fillId="4" borderId="7" xfId="0" applyFont="1" applyFill="1" applyBorder="1">
      <alignment vertical="center"/>
    </xf>
    <xf numFmtId="0" fontId="50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50" fillId="4" borderId="1" xfId="0" applyFont="1" applyFill="1" applyBorder="1">
      <alignment vertical="center"/>
    </xf>
    <xf numFmtId="0" fontId="50" fillId="4" borderId="4" xfId="0" applyFont="1" applyFill="1" applyBorder="1">
      <alignment vertical="center"/>
    </xf>
    <xf numFmtId="0" fontId="225" fillId="0" borderId="11" xfId="0" applyFont="1" applyBorder="1" applyAlignment="1">
      <alignment horizontal="center" vertical="center"/>
    </xf>
    <xf numFmtId="0" fontId="50" fillId="4" borderId="31" xfId="1" applyNumberFormat="1" applyFont="1" applyFill="1" applyBorder="1">
      <alignment vertical="center"/>
    </xf>
    <xf numFmtId="0" fontId="121" fillId="0" borderId="8" xfId="0" applyFont="1" applyBorder="1">
      <alignment vertical="center"/>
    </xf>
    <xf numFmtId="0" fontId="187" fillId="0" borderId="8" xfId="0" applyFont="1" applyBorder="1">
      <alignment vertical="center"/>
    </xf>
    <xf numFmtId="0" fontId="215" fillId="0" borderId="22" xfId="0" applyFont="1" applyFill="1" applyBorder="1" applyAlignment="1">
      <alignment horizontal="center" vertical="center"/>
    </xf>
    <xf numFmtId="0" fontId="215" fillId="0" borderId="2" xfId="0" applyFont="1" applyFill="1" applyBorder="1" applyAlignment="1">
      <alignment horizontal="center" vertical="center"/>
    </xf>
    <xf numFmtId="0" fontId="215" fillId="4" borderId="2" xfId="0" applyFont="1" applyFill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95" fillId="0" borderId="2" xfId="0" applyFont="1" applyFill="1" applyBorder="1" applyAlignment="1">
      <alignment horizontal="center" vertical="center"/>
    </xf>
    <xf numFmtId="0" fontId="225" fillId="0" borderId="0" xfId="0" applyFont="1" applyBorder="1" applyAlignment="1">
      <alignment horizontal="center" vertical="center"/>
    </xf>
    <xf numFmtId="0" fontId="215" fillId="4" borderId="1" xfId="0" applyFont="1" applyFill="1" applyBorder="1" applyAlignment="1">
      <alignment horizontal="center" vertical="center"/>
    </xf>
    <xf numFmtId="0" fontId="95" fillId="0" borderId="1" xfId="0" applyFont="1" applyFill="1" applyBorder="1" applyAlignment="1">
      <alignment horizontal="center" vertical="center"/>
    </xf>
    <xf numFmtId="0" fontId="218" fillId="4" borderId="1" xfId="0" applyFont="1" applyFill="1" applyBorder="1" applyAlignment="1">
      <alignment horizontal="center" vertical="center"/>
    </xf>
    <xf numFmtId="0" fontId="95" fillId="4" borderId="1" xfId="0" applyFont="1" applyFill="1" applyBorder="1" applyAlignment="1">
      <alignment horizontal="center" vertical="center"/>
    </xf>
    <xf numFmtId="0" fontId="225" fillId="4" borderId="1" xfId="0" applyFont="1" applyFill="1" applyBorder="1" applyAlignment="1">
      <alignment horizontal="center" vertical="center"/>
    </xf>
    <xf numFmtId="0" fontId="95" fillId="4" borderId="1" xfId="0" applyFont="1" applyFill="1" applyBorder="1">
      <alignment vertical="center"/>
    </xf>
    <xf numFmtId="0" fontId="211" fillId="0" borderId="4" xfId="0" applyFont="1" applyBorder="1">
      <alignment vertical="center"/>
    </xf>
    <xf numFmtId="0" fontId="95" fillId="4" borderId="4" xfId="0" applyFont="1" applyFill="1" applyBorder="1">
      <alignment vertical="center"/>
    </xf>
    <xf numFmtId="0" fontId="225" fillId="0" borderId="4" xfId="0" applyFont="1" applyBorder="1" applyAlignment="1">
      <alignment horizontal="center" vertical="center"/>
    </xf>
    <xf numFmtId="0" fontId="22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5" fillId="4" borderId="10" xfId="0" applyFont="1" applyFill="1" applyBorder="1">
      <alignment vertical="center"/>
    </xf>
    <xf numFmtId="0" fontId="226" fillId="0" borderId="4" xfId="0" applyFont="1" applyBorder="1">
      <alignment vertical="center"/>
    </xf>
    <xf numFmtId="0" fontId="226" fillId="0" borderId="10" xfId="0" applyFont="1" applyBorder="1">
      <alignment vertical="center"/>
    </xf>
    <xf numFmtId="0" fontId="50" fillId="0" borderId="23" xfId="0" applyFont="1" applyBorder="1">
      <alignment vertical="center"/>
    </xf>
    <xf numFmtId="0" fontId="226" fillId="0" borderId="26" xfId="0" applyFont="1" applyBorder="1">
      <alignment vertical="center"/>
    </xf>
    <xf numFmtId="0" fontId="239" fillId="0" borderId="1" xfId="0" applyFont="1" applyBorder="1">
      <alignment vertical="center"/>
    </xf>
    <xf numFmtId="0" fontId="239" fillId="0" borderId="7" xfId="0" applyFont="1" applyBorder="1">
      <alignment vertical="center"/>
    </xf>
    <xf numFmtId="0" fontId="237" fillId="0" borderId="0" xfId="0" applyFon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211" fillId="0" borderId="31" xfId="0" applyFont="1" applyBorder="1">
      <alignment vertical="center"/>
    </xf>
    <xf numFmtId="0" fontId="99" fillId="0" borderId="31" xfId="0" applyFont="1" applyBorder="1">
      <alignment vertical="center"/>
    </xf>
    <xf numFmtId="0" fontId="99" fillId="4" borderId="31" xfId="0" applyFont="1" applyFill="1" applyBorder="1">
      <alignment vertical="center"/>
    </xf>
    <xf numFmtId="0" fontId="50" fillId="0" borderId="53" xfId="0" applyFont="1" applyBorder="1">
      <alignment vertical="center"/>
    </xf>
    <xf numFmtId="0" fontId="226" fillId="0" borderId="31" xfId="0" applyFont="1" applyBorder="1">
      <alignment vertical="center"/>
    </xf>
    <xf numFmtId="0" fontId="238" fillId="0" borderId="0" xfId="0" applyFont="1" applyBorder="1" applyAlignment="1">
      <alignment horizontal="right" vertical="center"/>
    </xf>
    <xf numFmtId="0" fontId="236" fillId="0" borderId="31" xfId="0" applyFont="1" applyBorder="1" applyAlignment="1">
      <alignment horizontal="left" vertical="center"/>
    </xf>
    <xf numFmtId="0" fontId="236" fillId="4" borderId="31" xfId="0" applyFont="1" applyFill="1" applyBorder="1" applyAlignment="1">
      <alignment horizontal="right" vertical="center"/>
    </xf>
    <xf numFmtId="0" fontId="235" fillId="4" borderId="10" xfId="0" applyFont="1" applyFill="1" applyBorder="1" applyAlignment="1">
      <alignment horizontal="right" vertical="center"/>
    </xf>
    <xf numFmtId="0" fontId="95" fillId="0" borderId="10" xfId="0" applyFont="1" applyBorder="1">
      <alignment vertical="center"/>
    </xf>
    <xf numFmtId="0" fontId="95" fillId="4" borderId="10" xfId="0" applyFont="1" applyFill="1" applyBorder="1">
      <alignment vertical="center"/>
    </xf>
    <xf numFmtId="0" fontId="95" fillId="0" borderId="10" xfId="0" applyFont="1" applyBorder="1" applyAlignment="1">
      <alignment horizontal="left" vertical="center"/>
    </xf>
    <xf numFmtId="0" fontId="237" fillId="4" borderId="31" xfId="0" applyFont="1" applyFill="1" applyBorder="1">
      <alignment vertical="center"/>
    </xf>
    <xf numFmtId="0" fontId="212" fillId="15" borderId="1" xfId="0" applyFont="1" applyFill="1" applyBorder="1">
      <alignment vertical="center"/>
    </xf>
    <xf numFmtId="0" fontId="122" fillId="15" borderId="1" xfId="0" applyFont="1" applyFill="1" applyBorder="1">
      <alignment vertical="center"/>
    </xf>
    <xf numFmtId="0" fontId="122" fillId="15" borderId="7" xfId="0" applyFont="1" applyFill="1" applyBorder="1">
      <alignment vertical="center"/>
    </xf>
    <xf numFmtId="0" fontId="212" fillId="15" borderId="4" xfId="0" applyFont="1" applyFill="1" applyBorder="1">
      <alignment vertical="center"/>
    </xf>
    <xf numFmtId="0" fontId="127" fillId="4" borderId="1" xfId="0" applyFont="1" applyFill="1" applyBorder="1">
      <alignment vertical="center"/>
    </xf>
    <xf numFmtId="0" fontId="59" fillId="0" borderId="10" xfId="0" applyFont="1" applyBorder="1" applyAlignment="1">
      <alignment horizontal="center" vertical="center"/>
    </xf>
    <xf numFmtId="0" fontId="240" fillId="0" borderId="23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FFCC"/>
      <color rgb="FFCC00CC"/>
      <color rgb="FFCC6600"/>
      <color rgb="FFCC9900"/>
      <color rgb="FF0099FF"/>
      <color rgb="FFFF0066"/>
      <color rgb="FFFF6600"/>
      <color rgb="FFFFFF99"/>
      <color rgb="FF9900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37" workbookViewId="0">
      <selection activeCell="D49" sqref="D49"/>
    </sheetView>
  </sheetViews>
  <sheetFormatPr defaultRowHeight="16.2"/>
  <cols>
    <col min="1" max="1" width="3.77734375" style="151" customWidth="1"/>
    <col min="2" max="2" width="11.21875" customWidth="1"/>
    <col min="6" max="6" width="11.21875" customWidth="1"/>
    <col min="9" max="9" width="11.21875" customWidth="1"/>
    <col min="10" max="10" width="11.109375" customWidth="1"/>
    <col min="14" max="14" width="11.109375" customWidth="1"/>
    <col min="19" max="19" width="11.21875" customWidth="1"/>
  </cols>
  <sheetData>
    <row r="1" spans="1:19">
      <c r="F1" s="214"/>
      <c r="G1" s="211"/>
    </row>
    <row r="2" spans="1:19" ht="16.5" customHeight="1">
      <c r="B2" s="213" t="s">
        <v>517</v>
      </c>
      <c r="F2" s="214" t="s">
        <v>580</v>
      </c>
      <c r="I2" s="215"/>
      <c r="J2" s="215" t="s">
        <v>524</v>
      </c>
      <c r="N2" s="215" t="s">
        <v>528</v>
      </c>
      <c r="S2" s="215" t="s">
        <v>535</v>
      </c>
    </row>
    <row r="3" spans="1:19" ht="15" customHeight="1">
      <c r="B3" t="s">
        <v>512</v>
      </c>
      <c r="F3" s="176" t="s">
        <v>518</v>
      </c>
      <c r="J3" s="176" t="s">
        <v>522</v>
      </c>
      <c r="N3" s="176" t="s">
        <v>529</v>
      </c>
      <c r="S3" s="214" t="s">
        <v>536</v>
      </c>
    </row>
    <row r="4" spans="1:19" ht="17.25" customHeight="1">
      <c r="B4" t="s">
        <v>513</v>
      </c>
      <c r="F4" s="176" t="s">
        <v>519</v>
      </c>
      <c r="J4" s="176" t="s">
        <v>523</v>
      </c>
      <c r="N4" s="176" t="s">
        <v>530</v>
      </c>
      <c r="S4" s="215" t="s">
        <v>537</v>
      </c>
    </row>
    <row r="5" spans="1:19">
      <c r="B5" s="176" t="s">
        <v>514</v>
      </c>
      <c r="F5" s="176" t="s">
        <v>520</v>
      </c>
      <c r="J5" s="176" t="s">
        <v>525</v>
      </c>
      <c r="N5" s="176" t="s">
        <v>531</v>
      </c>
    </row>
    <row r="6" spans="1:19">
      <c r="B6" t="s">
        <v>515</v>
      </c>
      <c r="F6" s="176" t="s">
        <v>521</v>
      </c>
      <c r="J6" s="176" t="s">
        <v>526</v>
      </c>
      <c r="N6" s="176" t="s">
        <v>532</v>
      </c>
    </row>
    <row r="7" spans="1:19">
      <c r="B7" t="s">
        <v>516</v>
      </c>
      <c r="F7" s="176" t="s">
        <v>522</v>
      </c>
      <c r="J7" s="176" t="s">
        <v>527</v>
      </c>
      <c r="N7" s="176" t="s">
        <v>533</v>
      </c>
    </row>
    <row r="8" spans="1:19">
      <c r="F8" s="176" t="s">
        <v>523</v>
      </c>
      <c r="N8" s="176" t="s">
        <v>534</v>
      </c>
    </row>
    <row r="9" spans="1:19">
      <c r="A9" s="151">
        <v>1</v>
      </c>
      <c r="B9" s="313" t="s">
        <v>611</v>
      </c>
      <c r="C9" s="211"/>
    </row>
    <row r="10" spans="1:19" ht="16.5" customHeight="1">
      <c r="A10" s="151">
        <v>2</v>
      </c>
      <c r="B10" s="318" t="s">
        <v>673</v>
      </c>
    </row>
    <row r="11" spans="1:19">
      <c r="A11" s="151">
        <v>3</v>
      </c>
      <c r="B11" t="s">
        <v>674</v>
      </c>
    </row>
    <row r="12" spans="1:19">
      <c r="B12" t="s">
        <v>1064</v>
      </c>
    </row>
    <row r="13" spans="1:19">
      <c r="B13" t="s">
        <v>1065</v>
      </c>
    </row>
    <row r="14" spans="1:19">
      <c r="A14" s="151">
        <v>4</v>
      </c>
      <c r="B14" t="s">
        <v>675</v>
      </c>
    </row>
    <row r="15" spans="1:19">
      <c r="A15" s="151">
        <v>5</v>
      </c>
      <c r="B15" t="s">
        <v>676</v>
      </c>
    </row>
    <row r="16" spans="1:19">
      <c r="A16" s="151">
        <v>1</v>
      </c>
      <c r="B16" s="311" t="s">
        <v>663</v>
      </c>
    </row>
    <row r="17" spans="1:11">
      <c r="B17" s="313" t="s">
        <v>661</v>
      </c>
    </row>
    <row r="18" spans="1:11" ht="16.5" customHeight="1">
      <c r="A18" s="151">
        <v>2</v>
      </c>
      <c r="B18" s="311" t="s">
        <v>662</v>
      </c>
    </row>
    <row r="19" spans="1:11">
      <c r="B19" s="311" t="s">
        <v>664</v>
      </c>
    </row>
    <row r="20" spans="1:11">
      <c r="B20" s="311" t="s">
        <v>665</v>
      </c>
      <c r="K20" t="s">
        <v>677</v>
      </c>
    </row>
    <row r="21" spans="1:11">
      <c r="B21" s="312" t="s">
        <v>1063</v>
      </c>
    </row>
    <row r="23" spans="1:11">
      <c r="A23" s="151">
        <v>1</v>
      </c>
      <c r="B23" s="324" t="s">
        <v>1068</v>
      </c>
    </row>
    <row r="24" spans="1:11">
      <c r="B24" s="325" t="s">
        <v>1066</v>
      </c>
    </row>
    <row r="25" spans="1:11" ht="16.5" customHeight="1">
      <c r="B25" s="326" t="s">
        <v>699</v>
      </c>
    </row>
    <row r="26" spans="1:11">
      <c r="B26" s="311" t="s">
        <v>1067</v>
      </c>
    </row>
    <row r="27" spans="1:11">
      <c r="B27" s="311" t="s">
        <v>681</v>
      </c>
    </row>
    <row r="28" spans="1:11">
      <c r="B28" s="311" t="s">
        <v>1069</v>
      </c>
    </row>
    <row r="29" spans="1:11">
      <c r="B29" s="732" t="s">
        <v>682</v>
      </c>
      <c r="C29" s="730"/>
      <c r="D29" s="730"/>
      <c r="E29" s="730"/>
      <c r="F29" s="730"/>
      <c r="G29" s="730"/>
      <c r="H29" s="730"/>
      <c r="I29" s="730"/>
    </row>
    <row r="30" spans="1:11">
      <c r="B30" s="730" t="s">
        <v>700</v>
      </c>
      <c r="C30" s="730"/>
      <c r="D30" s="730"/>
      <c r="E30" s="730"/>
      <c r="F30" s="730"/>
      <c r="G30" s="730"/>
      <c r="H30" s="730"/>
      <c r="I30" s="730"/>
    </row>
    <row r="31" spans="1:11">
      <c r="B31" s="731" t="s">
        <v>683</v>
      </c>
      <c r="C31" s="730"/>
      <c r="D31" s="730"/>
      <c r="E31" s="730"/>
      <c r="F31" s="730"/>
      <c r="G31" s="730"/>
      <c r="H31" s="730"/>
      <c r="I31" s="730"/>
    </row>
    <row r="32" spans="1:11" ht="15.75" customHeight="1">
      <c r="A32" s="151">
        <v>1</v>
      </c>
      <c r="B32" s="547" t="s">
        <v>738</v>
      </c>
    </row>
    <row r="33" spans="1:10" ht="15.75" customHeight="1">
      <c r="B33" s="547" t="s">
        <v>741</v>
      </c>
    </row>
    <row r="34" spans="1:10" ht="17.25" customHeight="1">
      <c r="A34" s="151">
        <v>1</v>
      </c>
      <c r="B34" t="s">
        <v>739</v>
      </c>
    </row>
    <row r="35" spans="1:10">
      <c r="B35" t="s">
        <v>740</v>
      </c>
    </row>
    <row r="36" spans="1:10">
      <c r="B36" t="s">
        <v>1070</v>
      </c>
    </row>
    <row r="37" spans="1:10">
      <c r="B37" t="s">
        <v>1071</v>
      </c>
    </row>
    <row r="38" spans="1:10">
      <c r="B38" t="s">
        <v>1072</v>
      </c>
    </row>
    <row r="39" spans="1:10">
      <c r="A39" s="151">
        <v>1</v>
      </c>
      <c r="B39" t="s">
        <v>801</v>
      </c>
    </row>
    <row r="40" spans="1:10" ht="16.8" thickBot="1">
      <c r="A40" s="151">
        <v>1</v>
      </c>
      <c r="B40" s="324" t="s">
        <v>1073</v>
      </c>
      <c r="C40" s="324"/>
      <c r="D40" s="324"/>
    </row>
    <row r="41" spans="1:10">
      <c r="B41" s="796" t="s">
        <v>1368</v>
      </c>
      <c r="C41" s="797"/>
      <c r="D41" s="797"/>
      <c r="E41" s="798"/>
      <c r="F41" s="797"/>
      <c r="G41" s="798"/>
      <c r="H41" s="810"/>
      <c r="I41" s="810"/>
      <c r="J41" s="811"/>
    </row>
    <row r="42" spans="1:10">
      <c r="B42" s="799" t="s">
        <v>1369</v>
      </c>
      <c r="C42" s="794"/>
      <c r="D42" s="794"/>
      <c r="E42" s="795"/>
      <c r="F42" s="794"/>
      <c r="G42" s="795"/>
      <c r="H42" s="158"/>
      <c r="I42" s="158"/>
      <c r="J42" s="812"/>
    </row>
    <row r="43" spans="1:10">
      <c r="B43" s="800" t="s">
        <v>1370</v>
      </c>
      <c r="C43" s="794"/>
      <c r="D43" s="794"/>
      <c r="E43" s="795"/>
      <c r="F43" s="794"/>
      <c r="G43" s="795"/>
      <c r="H43" s="158"/>
      <c r="I43" s="158"/>
      <c r="J43" s="812"/>
    </row>
    <row r="44" spans="1:10" ht="16.8" thickBot="1">
      <c r="B44" s="801" t="s">
        <v>893</v>
      </c>
      <c r="C44" s="802"/>
      <c r="D44" s="802"/>
      <c r="E44" s="803"/>
      <c r="F44" s="804"/>
      <c r="G44" s="813"/>
      <c r="H44" s="749"/>
      <c r="I44" s="749"/>
      <c r="J44" s="750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9" workbookViewId="0">
      <selection activeCell="D8" sqref="D8"/>
    </sheetView>
  </sheetViews>
  <sheetFormatPr defaultRowHeight="16.2"/>
  <cols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266</v>
      </c>
      <c r="C1" s="1" t="s">
        <v>2</v>
      </c>
      <c r="D1" s="1" t="s">
        <v>267</v>
      </c>
      <c r="E1" s="1" t="s">
        <v>4</v>
      </c>
      <c r="F1" s="1" t="s">
        <v>5</v>
      </c>
      <c r="G1" s="2" t="s">
        <v>268</v>
      </c>
      <c r="H1" s="3"/>
      <c r="I1" s="4"/>
      <c r="J1" s="4"/>
      <c r="K1" s="5"/>
      <c r="L1" s="6"/>
      <c r="M1" s="6"/>
      <c r="N1" s="6"/>
      <c r="O1" s="7"/>
      <c r="P1" s="8" t="s">
        <v>269</v>
      </c>
      <c r="Q1" s="9"/>
      <c r="R1" s="10"/>
      <c r="S1" s="11"/>
      <c r="T1" s="11"/>
      <c r="U1" s="11"/>
      <c r="V1" s="11"/>
      <c r="W1" s="11"/>
      <c r="X1" s="12"/>
      <c r="Y1" s="9"/>
    </row>
    <row r="2" spans="1:25" ht="16.8">
      <c r="A2" s="109" t="s">
        <v>1417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270</v>
      </c>
      <c r="S2" s="11" t="s">
        <v>12</v>
      </c>
      <c r="T2" s="11" t="s">
        <v>271</v>
      </c>
      <c r="U2" s="11" t="s">
        <v>69</v>
      </c>
      <c r="V2" s="11" t="s">
        <v>191</v>
      </c>
      <c r="W2" s="11" t="s">
        <v>171</v>
      </c>
      <c r="X2" s="12" t="s">
        <v>70</v>
      </c>
      <c r="Y2" s="9" t="s">
        <v>18</v>
      </c>
    </row>
    <row r="3" spans="1:25">
      <c r="A3" s="133">
        <v>2485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/>
      <c r="R3" s="24"/>
      <c r="S3" s="25"/>
      <c r="T3" s="25"/>
      <c r="U3" s="25"/>
      <c r="V3" s="25"/>
      <c r="W3" s="25"/>
      <c r="X3" s="26"/>
      <c r="Y3" s="27"/>
    </row>
    <row r="4" spans="1:25">
      <c r="A4" s="28" t="s">
        <v>1420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/>
      <c r="R4" s="24"/>
      <c r="S4" s="25"/>
      <c r="T4" s="25"/>
      <c r="U4" s="25"/>
      <c r="V4" s="25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272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2"/>
      <c r="R5" s="24"/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/>
      <c r="R6" s="38"/>
      <c r="S6" s="25"/>
      <c r="T6" s="25"/>
      <c r="U6" s="25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2"/>
      <c r="R7" s="24"/>
      <c r="S7" s="25"/>
      <c r="T7" s="25" t="s">
        <v>42</v>
      </c>
      <c r="U7" s="25"/>
      <c r="V7" s="25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24"/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24"/>
      <c r="S9" s="25"/>
      <c r="T9" s="25"/>
      <c r="U9" s="25"/>
      <c r="V9" s="25"/>
      <c r="W9" s="25"/>
      <c r="X9" s="26"/>
      <c r="Y9" s="6"/>
    </row>
    <row r="10" spans="1:25" ht="16.8">
      <c r="A10" s="41" t="s">
        <v>192</v>
      </c>
      <c r="B10" s="42" t="s">
        <v>206</v>
      </c>
      <c r="C10" s="42" t="s">
        <v>260</v>
      </c>
      <c r="D10" s="42" t="s">
        <v>207</v>
      </c>
      <c r="E10" s="42" t="s">
        <v>5</v>
      </c>
      <c r="F10" s="43"/>
      <c r="G10" s="44" t="s">
        <v>208</v>
      </c>
      <c r="H10" s="44" t="s">
        <v>73</v>
      </c>
      <c r="I10" s="44" t="s">
        <v>74</v>
      </c>
      <c r="J10" s="45" t="s">
        <v>273</v>
      </c>
      <c r="K10" s="46"/>
      <c r="L10" s="47"/>
      <c r="M10" s="48"/>
      <c r="N10" s="6"/>
      <c r="P10" s="22"/>
      <c r="Q10" s="22"/>
      <c r="R10" s="24"/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274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111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275</v>
      </c>
      <c r="W14" s="25"/>
      <c r="X14" s="55"/>
      <c r="Y14" s="6"/>
    </row>
    <row r="15" spans="1:25" ht="16.8">
      <c r="A15" s="58" t="s">
        <v>43</v>
      </c>
      <c r="B15" s="59" t="s">
        <v>276</v>
      </c>
      <c r="C15" s="59" t="s">
        <v>277</v>
      </c>
      <c r="D15" s="59" t="s">
        <v>261</v>
      </c>
      <c r="E15" s="60" t="s">
        <v>278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279</v>
      </c>
      <c r="B20" s="69" t="s">
        <v>117</v>
      </c>
      <c r="C20" s="69" t="s">
        <v>78</v>
      </c>
      <c r="D20" s="69" t="s">
        <v>209</v>
      </c>
      <c r="E20" s="69" t="s">
        <v>52</v>
      </c>
      <c r="F20" s="70" t="s">
        <v>280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210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281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 ht="16.8" thickBot="1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 ht="17.399999999999999" thickBot="1">
      <c r="A26" s="418" t="s">
        <v>199</v>
      </c>
      <c r="B26" s="327" t="s">
        <v>200</v>
      </c>
      <c r="C26" s="327" t="s">
        <v>60</v>
      </c>
      <c r="D26" s="419" t="s">
        <v>58</v>
      </c>
      <c r="E26" s="250" t="s">
        <v>199</v>
      </c>
      <c r="F26" s="250" t="s">
        <v>282</v>
      </c>
      <c r="G26" s="250" t="s">
        <v>226</v>
      </c>
      <c r="H26" s="251" t="s">
        <v>283</v>
      </c>
      <c r="I26" s="250" t="s">
        <v>62</v>
      </c>
      <c r="J26" s="250" t="s">
        <v>284</v>
      </c>
      <c r="K26" s="420" t="s">
        <v>167</v>
      </c>
      <c r="L26" s="420" t="s">
        <v>65</v>
      </c>
      <c r="M26" s="421" t="s">
        <v>66</v>
      </c>
      <c r="N26" s="244" t="s">
        <v>67</v>
      </c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238" t="s">
        <v>1418</v>
      </c>
      <c r="B27" s="239" t="s">
        <v>1419</v>
      </c>
      <c r="C27" s="239">
        <v>96</v>
      </c>
      <c r="D27" s="239"/>
      <c r="E27" s="37"/>
      <c r="F27" s="37"/>
      <c r="G27" s="37"/>
      <c r="H27" s="37"/>
      <c r="I27" s="37"/>
      <c r="J27" s="37"/>
      <c r="K27" s="245"/>
      <c r="L27" s="245"/>
      <c r="M27" s="245"/>
      <c r="N27" s="41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>
      <c r="A28" s="238"/>
      <c r="B28" s="239"/>
      <c r="C28" s="239"/>
      <c r="D28" s="239"/>
      <c r="E28" s="37"/>
      <c r="F28" s="37"/>
      <c r="G28" s="37"/>
      <c r="H28" s="37"/>
      <c r="I28" s="37"/>
      <c r="J28" s="37"/>
      <c r="K28" s="245"/>
      <c r="L28" s="245"/>
      <c r="M28" s="245"/>
      <c r="N28" s="417"/>
      <c r="P28" s="100"/>
      <c r="Q28" s="100"/>
      <c r="R28" s="101"/>
      <c r="S28" s="102"/>
      <c r="T28" s="102"/>
      <c r="U28" s="102"/>
      <c r="V28" s="102"/>
      <c r="W28" s="102"/>
      <c r="X28" s="103"/>
      <c r="Y28" s="81"/>
    </row>
    <row r="29" spans="1:25">
      <c r="A29" s="247"/>
      <c r="B29" s="247"/>
      <c r="C29" s="247"/>
      <c r="D29" s="247"/>
      <c r="E29" s="422"/>
      <c r="F29" s="422"/>
      <c r="G29" s="422"/>
      <c r="H29" s="422"/>
      <c r="I29" s="422"/>
      <c r="J29" s="422"/>
      <c r="K29" s="248"/>
      <c r="L29" s="248"/>
      <c r="M29" s="248"/>
      <c r="N29" s="172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>
      <c r="A30" s="247"/>
      <c r="B30" s="247"/>
      <c r="C30" s="247"/>
      <c r="D30" s="247"/>
      <c r="E30" s="422"/>
      <c r="F30" s="422"/>
      <c r="G30" s="422"/>
      <c r="H30" s="422"/>
      <c r="I30" s="422"/>
      <c r="J30" s="422"/>
      <c r="K30" s="248"/>
      <c r="L30" s="248"/>
      <c r="M30" s="248"/>
      <c r="N30" s="172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>
      <c r="A31" s="247"/>
      <c r="B31" s="247"/>
      <c r="C31" s="247"/>
      <c r="D31" s="247"/>
      <c r="E31" s="422"/>
      <c r="F31" s="422"/>
      <c r="G31" s="422"/>
      <c r="H31" s="422"/>
      <c r="I31" s="422"/>
      <c r="J31" s="422"/>
      <c r="K31" s="248"/>
      <c r="L31" s="248"/>
      <c r="M31" s="248"/>
      <c r="N31" s="172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>
      <c r="A32" s="247"/>
      <c r="B32" s="247"/>
      <c r="C32" s="247"/>
      <c r="D32" s="247"/>
      <c r="E32" s="422"/>
      <c r="F32" s="422"/>
      <c r="G32" s="422"/>
      <c r="H32" s="422"/>
      <c r="I32" s="422"/>
      <c r="J32" s="422"/>
      <c r="K32" s="248"/>
      <c r="L32" s="248"/>
      <c r="M32" s="248"/>
      <c r="N32" s="172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14">
      <c r="A33" s="104"/>
      <c r="B33" s="104"/>
      <c r="C33" s="104"/>
      <c r="D33" s="104"/>
      <c r="E33" s="423"/>
      <c r="F33" s="423"/>
      <c r="G33" s="423"/>
      <c r="H33" s="423"/>
      <c r="I33" s="423"/>
      <c r="J33" s="423"/>
      <c r="K33" s="423"/>
      <c r="L33" s="423"/>
      <c r="M33" s="423"/>
      <c r="N33" s="25"/>
    </row>
    <row r="34" spans="1:14">
      <c r="A34" s="104"/>
      <c r="B34" s="104"/>
      <c r="C34" s="104"/>
      <c r="D34" s="104"/>
      <c r="E34" s="423"/>
      <c r="F34" s="423"/>
      <c r="G34" s="423"/>
      <c r="H34" s="423"/>
      <c r="I34" s="423"/>
      <c r="J34" s="423"/>
      <c r="K34" s="423"/>
      <c r="L34" s="423"/>
      <c r="M34" s="423"/>
      <c r="N34" s="25"/>
    </row>
    <row r="35" spans="1:14">
      <c r="A35" s="104"/>
      <c r="B35" s="104"/>
      <c r="C35" s="104"/>
      <c r="D35" s="104"/>
      <c r="E35" s="423"/>
      <c r="F35" s="423"/>
      <c r="G35" s="423"/>
      <c r="H35" s="423"/>
      <c r="I35" s="423"/>
      <c r="J35" s="423"/>
      <c r="K35" s="423"/>
      <c r="L35" s="423"/>
      <c r="M35" s="423"/>
      <c r="N35" s="25"/>
    </row>
    <row r="36" spans="1:14">
      <c r="A36" s="104"/>
      <c r="B36" s="104"/>
      <c r="C36" s="104"/>
      <c r="D36" s="104"/>
      <c r="E36" s="423"/>
      <c r="F36" s="423"/>
      <c r="G36" s="423"/>
      <c r="H36" s="423"/>
      <c r="I36" s="423"/>
      <c r="J36" s="423"/>
      <c r="K36" s="423"/>
      <c r="L36" s="423"/>
      <c r="M36" s="423"/>
      <c r="N36" s="25"/>
    </row>
    <row r="37" spans="1:14">
      <c r="A37" s="104"/>
      <c r="B37" s="104"/>
      <c r="C37" s="104"/>
      <c r="D37" s="104"/>
      <c r="E37" s="423"/>
      <c r="F37" s="423"/>
      <c r="G37" s="423"/>
      <c r="H37" s="423"/>
      <c r="I37" s="423"/>
      <c r="J37" s="423"/>
      <c r="K37" s="423"/>
      <c r="L37" s="423"/>
      <c r="M37" s="423"/>
      <c r="N37" s="25"/>
    </row>
    <row r="38" spans="1:14">
      <c r="A38" s="104"/>
      <c r="B38" s="104"/>
      <c r="C38" s="104"/>
      <c r="D38" s="104"/>
      <c r="E38" s="423"/>
      <c r="F38" s="423"/>
      <c r="G38" s="423"/>
      <c r="H38" s="423"/>
      <c r="I38" s="423"/>
      <c r="J38" s="423"/>
      <c r="K38" s="423"/>
      <c r="L38" s="423"/>
      <c r="M38" s="423"/>
      <c r="N38" s="25"/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58" workbookViewId="0">
      <selection activeCell="M73" sqref="M73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  <col min="26" max="26" width="9" style="151"/>
  </cols>
  <sheetData>
    <row r="1" spans="1:26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9"/>
      <c r="R1" s="10"/>
      <c r="S1" s="11"/>
      <c r="T1" s="11"/>
      <c r="U1" s="11"/>
      <c r="V1" s="11"/>
      <c r="W1" s="11"/>
      <c r="X1" s="12"/>
      <c r="Y1" s="9"/>
    </row>
    <row r="2" spans="1:26" ht="16.8">
      <c r="A2" s="374" t="s">
        <v>378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  <c r="Z2" s="9" t="s">
        <v>451</v>
      </c>
    </row>
    <row r="3" spans="1:26">
      <c r="A3" s="379">
        <v>2006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156">
        <v>1.3599999999999999E-2</v>
      </c>
      <c r="R3" s="136" t="s">
        <v>386</v>
      </c>
      <c r="S3" s="25">
        <v>15.04</v>
      </c>
      <c r="T3" s="25">
        <v>4.41</v>
      </c>
      <c r="U3" s="25">
        <v>1.28</v>
      </c>
      <c r="V3" s="25">
        <v>2.0299999999999998</v>
      </c>
      <c r="W3" s="25">
        <v>8.4499999999999993</v>
      </c>
      <c r="X3" s="26" t="s">
        <v>450</v>
      </c>
      <c r="Y3" s="27"/>
      <c r="Z3" s="22" t="s">
        <v>463</v>
      </c>
    </row>
    <row r="4" spans="1:26">
      <c r="A4" s="381" t="s">
        <v>379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156">
        <v>1.3899999999999999E-2</v>
      </c>
      <c r="R4" s="136" t="s">
        <v>401</v>
      </c>
      <c r="S4" s="26" t="s">
        <v>341</v>
      </c>
      <c r="T4" s="26">
        <v>0</v>
      </c>
      <c r="U4" s="26">
        <v>0.79</v>
      </c>
      <c r="V4" s="26">
        <v>-0.76</v>
      </c>
      <c r="W4" s="26">
        <v>-6.35</v>
      </c>
      <c r="X4" s="26" t="s">
        <v>341</v>
      </c>
      <c r="Y4" s="55"/>
      <c r="Z4" s="22" t="s">
        <v>462</v>
      </c>
    </row>
    <row r="5" spans="1:26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156">
        <v>2.1100000000000001E-2</v>
      </c>
      <c r="R5" s="136" t="s">
        <v>452</v>
      </c>
      <c r="S5" s="25"/>
      <c r="T5" s="25"/>
      <c r="U5" s="25"/>
      <c r="V5" s="25"/>
      <c r="W5" s="25"/>
      <c r="X5" s="26"/>
      <c r="Y5" s="6"/>
      <c r="Z5" s="22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156">
        <v>1.7399999999999999E-2</v>
      </c>
      <c r="R6" s="136" t="s">
        <v>417</v>
      </c>
      <c r="S6" s="25"/>
      <c r="T6" s="25"/>
      <c r="U6" s="25"/>
      <c r="V6" s="25"/>
      <c r="W6" s="25"/>
      <c r="X6" s="26"/>
      <c r="Y6" s="6"/>
      <c r="Z6" s="22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156">
        <v>2.23E-2</v>
      </c>
      <c r="R7" s="136" t="s">
        <v>454</v>
      </c>
      <c r="S7" s="25"/>
      <c r="T7" s="25" t="s">
        <v>28</v>
      </c>
      <c r="U7" s="25"/>
      <c r="V7" s="25"/>
      <c r="W7" s="25"/>
      <c r="X7" s="26"/>
      <c r="Y7" s="6"/>
      <c r="Z7" s="22"/>
    </row>
    <row r="8" spans="1:26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156">
        <v>7.6E-3</v>
      </c>
      <c r="R8" s="140" t="s">
        <v>399</v>
      </c>
      <c r="S8" s="141"/>
      <c r="T8" s="25"/>
      <c r="U8" s="25"/>
      <c r="V8" s="25"/>
      <c r="W8" s="25"/>
      <c r="X8" s="26"/>
      <c r="Y8" s="6"/>
      <c r="Z8" s="22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156">
        <v>2.4400000000000002E-2</v>
      </c>
      <c r="R9" s="114" t="s">
        <v>390</v>
      </c>
      <c r="S9" s="25"/>
      <c r="T9" s="25"/>
      <c r="U9" s="25"/>
      <c r="V9" s="25"/>
      <c r="W9" s="25"/>
      <c r="X9" s="26"/>
      <c r="Y9" s="6"/>
      <c r="Z9" s="22"/>
    </row>
    <row r="10" spans="1:26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156">
        <v>1.0200000000000001E-2</v>
      </c>
      <c r="R10" s="114" t="s">
        <v>453</v>
      </c>
      <c r="S10" s="25"/>
      <c r="T10" s="25"/>
      <c r="U10" s="25"/>
      <c r="V10" s="25"/>
      <c r="W10" s="25"/>
      <c r="X10" s="26"/>
      <c r="Y10" s="6"/>
      <c r="Z10" s="22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156">
        <v>2.7400000000000001E-2</v>
      </c>
      <c r="R11" s="141" t="s">
        <v>444</v>
      </c>
      <c r="S11" s="141"/>
      <c r="T11" s="25"/>
      <c r="U11" s="25"/>
      <c r="V11" s="25"/>
      <c r="W11" s="25"/>
      <c r="X11" s="26"/>
      <c r="Y11" s="6"/>
      <c r="Z11" s="22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156">
        <v>2.7900000000000001E-2</v>
      </c>
      <c r="R12" s="142" t="s">
        <v>350</v>
      </c>
      <c r="S12" s="141"/>
      <c r="T12" s="25"/>
      <c r="U12" s="25"/>
      <c r="V12" s="25"/>
      <c r="W12" s="25"/>
      <c r="X12" s="26"/>
      <c r="Y12" s="6"/>
      <c r="Z12" s="22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144" t="s">
        <v>387</v>
      </c>
      <c r="S13" s="141"/>
      <c r="T13" s="25"/>
      <c r="U13" s="25"/>
      <c r="V13" s="25"/>
      <c r="W13" s="25"/>
      <c r="X13" s="55"/>
      <c r="Y13" s="6"/>
      <c r="Z13" s="22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159" t="s">
        <v>455</v>
      </c>
      <c r="S14" s="25"/>
      <c r="T14" s="25"/>
      <c r="U14" s="25"/>
      <c r="V14" s="25" t="s">
        <v>28</v>
      </c>
      <c r="W14" s="25"/>
      <c r="X14" s="55"/>
      <c r="Y14" s="6"/>
      <c r="Z14" s="22"/>
    </row>
    <row r="15" spans="1:26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  <c r="Z15" s="22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191" t="s">
        <v>569</v>
      </c>
      <c r="S16" s="25"/>
      <c r="T16" s="25"/>
      <c r="U16" s="25"/>
      <c r="V16" s="25"/>
      <c r="W16" s="25"/>
      <c r="X16" s="55"/>
      <c r="Y16" s="6"/>
      <c r="Z16" s="22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191" t="s">
        <v>572</v>
      </c>
      <c r="S17" s="25"/>
      <c r="T17" s="25"/>
      <c r="U17" s="25"/>
      <c r="V17" s="25"/>
      <c r="W17" s="25"/>
      <c r="X17" s="55"/>
      <c r="Y17" s="6"/>
      <c r="Z17" s="22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187" t="s">
        <v>570</v>
      </c>
      <c r="S18" s="25"/>
      <c r="T18" s="25"/>
      <c r="U18" s="25"/>
      <c r="V18" s="25"/>
      <c r="W18" s="25"/>
      <c r="X18" s="55"/>
      <c r="Y18" s="6"/>
      <c r="Z18" s="22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191" t="s">
        <v>571</v>
      </c>
      <c r="S19" s="25"/>
      <c r="T19" s="25"/>
      <c r="U19" s="25"/>
      <c r="V19" s="25"/>
      <c r="W19" s="25"/>
      <c r="X19" s="55"/>
      <c r="Y19" s="6"/>
      <c r="Z19" s="22"/>
    </row>
    <row r="20" spans="1:26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  <c r="Z20" s="22"/>
    </row>
    <row r="21" spans="1:26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  <c r="Z21" s="22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  <c r="Z22" s="22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  <c r="Z23" s="22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  <c r="Z24" s="22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  <c r="Z25" s="22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  <c r="Z26" s="22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  <c r="Z27" s="22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  <c r="Z28" s="22"/>
    </row>
    <row r="29" spans="1:26" ht="17.399999999999999" thickBot="1">
      <c r="A29" s="83" t="s">
        <v>1</v>
      </c>
      <c r="B29" s="84" t="s">
        <v>56</v>
      </c>
      <c r="C29" s="84" t="s">
        <v>57</v>
      </c>
      <c r="D29" s="85" t="s">
        <v>58</v>
      </c>
      <c r="E29" s="86" t="s">
        <v>1</v>
      </c>
      <c r="F29" s="86" t="s">
        <v>59</v>
      </c>
      <c r="G29" s="86" t="s">
        <v>57</v>
      </c>
      <c r="H29" s="87" t="s">
        <v>61</v>
      </c>
      <c r="I29" s="86" t="s">
        <v>62</v>
      </c>
      <c r="J29" s="86" t="s">
        <v>63</v>
      </c>
      <c r="K29" s="88" t="s">
        <v>64</v>
      </c>
      <c r="L29" s="88" t="s">
        <v>65</v>
      </c>
      <c r="M29" s="89" t="s">
        <v>66</v>
      </c>
      <c r="N29" s="90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  <c r="Z29" s="22"/>
    </row>
    <row r="30" spans="1:26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  <c r="Z30" s="22"/>
    </row>
    <row r="31" spans="1:26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  <c r="Z31" s="22"/>
    </row>
    <row r="32" spans="1:2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2"/>
    </row>
    <row r="33" spans="1:26"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2"/>
    </row>
    <row r="34" spans="1:26"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2"/>
    </row>
    <row r="35" spans="1:26" ht="16.8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2" t="s">
        <v>6</v>
      </c>
      <c r="H35" s="3"/>
      <c r="I35" s="4"/>
      <c r="J35" s="4"/>
      <c r="K35" s="5"/>
      <c r="L35" s="6"/>
      <c r="M35" s="6"/>
      <c r="N35" s="6"/>
      <c r="O35" s="7"/>
      <c r="P35" s="8" t="s">
        <v>7</v>
      </c>
      <c r="Q35" s="9"/>
      <c r="R35" s="10"/>
      <c r="S35" s="11"/>
      <c r="T35" s="11"/>
      <c r="U35" s="11"/>
      <c r="V35" s="11"/>
      <c r="W35" s="11"/>
      <c r="X35" s="12"/>
      <c r="Y35" s="9"/>
      <c r="Z35" s="22"/>
    </row>
    <row r="36" spans="1:26" ht="16.8">
      <c r="A36" s="374" t="s">
        <v>339</v>
      </c>
      <c r="B36" s="14"/>
      <c r="C36" s="15"/>
      <c r="D36" s="15"/>
      <c r="E36" s="15"/>
      <c r="F36" s="15"/>
      <c r="G36" s="2" t="s">
        <v>8</v>
      </c>
      <c r="H36" s="16"/>
      <c r="I36" s="17"/>
      <c r="J36" s="18"/>
      <c r="K36" s="5"/>
      <c r="L36" s="6"/>
      <c r="M36" s="6"/>
      <c r="N36" s="6"/>
      <c r="O36" s="7"/>
      <c r="P36" s="11" t="s">
        <v>1</v>
      </c>
      <c r="Q36" s="9" t="s">
        <v>10</v>
      </c>
      <c r="R36" s="10" t="s">
        <v>11</v>
      </c>
      <c r="S36" s="11" t="s">
        <v>12</v>
      </c>
      <c r="T36" s="11" t="s">
        <v>13</v>
      </c>
      <c r="U36" s="11" t="s">
        <v>14</v>
      </c>
      <c r="V36" s="11" t="s">
        <v>15</v>
      </c>
      <c r="W36" s="11" t="s">
        <v>16</v>
      </c>
      <c r="X36" s="12" t="s">
        <v>17</v>
      </c>
      <c r="Y36" s="9" t="s">
        <v>18</v>
      </c>
      <c r="Z36" s="9" t="s">
        <v>451</v>
      </c>
    </row>
    <row r="37" spans="1:26">
      <c r="A37" s="370">
        <v>2023</v>
      </c>
      <c r="B37" s="15"/>
      <c r="C37" s="15"/>
      <c r="D37" s="15"/>
      <c r="E37" s="15"/>
      <c r="F37" s="15"/>
      <c r="G37" s="19"/>
      <c r="H37" s="20"/>
      <c r="I37" s="20"/>
      <c r="J37" s="21"/>
      <c r="K37" s="6"/>
      <c r="L37" s="6"/>
      <c r="M37" s="6"/>
      <c r="N37" s="6"/>
      <c r="P37" s="22" t="s">
        <v>292</v>
      </c>
      <c r="Q37" s="23">
        <v>3.4599999999999999E-2</v>
      </c>
      <c r="R37" s="114" t="s">
        <v>306</v>
      </c>
      <c r="S37" s="26" t="s">
        <v>341</v>
      </c>
      <c r="T37" s="26">
        <v>0</v>
      </c>
      <c r="U37" s="26">
        <v>0.79</v>
      </c>
      <c r="V37" s="26">
        <v>-0.76</v>
      </c>
      <c r="W37" s="26">
        <v>-6.35</v>
      </c>
      <c r="X37" s="26" t="s">
        <v>341</v>
      </c>
      <c r="Y37" s="55"/>
      <c r="Z37" s="22" t="s">
        <v>462</v>
      </c>
    </row>
    <row r="38" spans="1:26">
      <c r="A38" s="368" t="s">
        <v>456</v>
      </c>
      <c r="B38" s="20"/>
      <c r="C38" s="20"/>
      <c r="D38" s="20"/>
      <c r="E38" s="20"/>
      <c r="F38" s="20"/>
      <c r="G38" s="20"/>
      <c r="H38" s="20"/>
      <c r="I38" s="20"/>
      <c r="J38" s="21"/>
      <c r="K38" s="6"/>
      <c r="L38" s="6"/>
      <c r="M38" s="6"/>
      <c r="N38" s="6"/>
      <c r="P38" s="22"/>
      <c r="Q38" s="23">
        <v>2.3800000000000002E-2</v>
      </c>
      <c r="R38" s="114" t="s">
        <v>342</v>
      </c>
      <c r="S38" s="25">
        <v>15.04</v>
      </c>
      <c r="T38" s="25">
        <v>4.41</v>
      </c>
      <c r="U38" s="25">
        <v>1.28</v>
      </c>
      <c r="V38" s="25">
        <v>2.0299999999999998</v>
      </c>
      <c r="W38" s="25">
        <v>8.4499999999999993</v>
      </c>
      <c r="X38" s="26" t="s">
        <v>450</v>
      </c>
      <c r="Y38" s="27"/>
      <c r="Z38" s="22" t="s">
        <v>463</v>
      </c>
    </row>
    <row r="39" spans="1:26" ht="16.8">
      <c r="A39" s="29" t="s">
        <v>19</v>
      </c>
      <c r="B39" s="30" t="s">
        <v>20</v>
      </c>
      <c r="C39" s="30" t="s">
        <v>21</v>
      </c>
      <c r="D39" s="30" t="s">
        <v>22</v>
      </c>
      <c r="E39" s="30" t="s">
        <v>23</v>
      </c>
      <c r="F39" s="31"/>
      <c r="G39" s="32" t="s">
        <v>24</v>
      </c>
      <c r="H39" s="32" t="s">
        <v>25</v>
      </c>
      <c r="I39" s="33" t="s">
        <v>26</v>
      </c>
      <c r="J39" s="34" t="s">
        <v>27</v>
      </c>
      <c r="K39" s="35"/>
      <c r="L39" s="6"/>
      <c r="M39" s="6"/>
      <c r="N39" s="6"/>
      <c r="P39" s="22"/>
      <c r="Q39" s="23">
        <v>1.9800000000000002E-2</v>
      </c>
      <c r="R39" s="140" t="s">
        <v>398</v>
      </c>
      <c r="S39" s="26"/>
      <c r="T39" s="26"/>
      <c r="U39" s="26"/>
      <c r="V39" s="26"/>
      <c r="W39" s="26"/>
      <c r="X39" s="26"/>
      <c r="Y39" s="55"/>
      <c r="Z39" s="22"/>
    </row>
    <row r="40" spans="1:26">
      <c r="A40" s="36"/>
      <c r="B40" s="31"/>
      <c r="C40" s="31"/>
      <c r="D40" s="31"/>
      <c r="E40" s="31"/>
      <c r="F40" s="31"/>
      <c r="G40" s="37"/>
      <c r="H40" s="37"/>
      <c r="I40" s="37"/>
      <c r="J40" s="6"/>
      <c r="K40" s="6"/>
      <c r="L40" s="6"/>
      <c r="M40" s="6"/>
      <c r="N40" s="6"/>
      <c r="P40" s="22"/>
      <c r="Q40" s="23">
        <v>2.3800000000000002E-2</v>
      </c>
      <c r="R40" s="114" t="s">
        <v>407</v>
      </c>
      <c r="S40" s="26"/>
      <c r="T40" s="26"/>
      <c r="U40" s="26"/>
      <c r="V40" s="26"/>
      <c r="W40" s="26"/>
      <c r="X40" s="26"/>
      <c r="Y40" s="55"/>
      <c r="Z40" s="22"/>
    </row>
    <row r="41" spans="1:26">
      <c r="A41" s="39"/>
      <c r="B41" s="31"/>
      <c r="C41" s="31"/>
      <c r="D41" s="31"/>
      <c r="E41" s="31"/>
      <c r="F41" s="31"/>
      <c r="G41" s="37"/>
      <c r="H41" s="37"/>
      <c r="I41" s="37"/>
      <c r="J41" s="6"/>
      <c r="K41" s="6"/>
      <c r="L41" s="6"/>
      <c r="M41" s="6"/>
      <c r="N41" s="6"/>
      <c r="P41" s="22"/>
      <c r="Q41" s="23">
        <v>1.9800000000000002E-2</v>
      </c>
      <c r="R41" s="140" t="s">
        <v>398</v>
      </c>
      <c r="S41" s="26"/>
      <c r="T41" s="26"/>
      <c r="U41" s="26"/>
      <c r="V41" s="26"/>
      <c r="W41" s="26"/>
      <c r="X41" s="26"/>
      <c r="Y41" s="55"/>
      <c r="Z41" s="22"/>
    </row>
    <row r="42" spans="1:26">
      <c r="A42" s="36"/>
      <c r="B42" s="31"/>
      <c r="C42" s="31"/>
      <c r="D42" s="31"/>
      <c r="E42" s="31"/>
      <c r="F42" s="31" t="s">
        <v>28</v>
      </c>
      <c r="G42" s="37"/>
      <c r="H42" s="37"/>
      <c r="I42" s="37"/>
      <c r="J42" s="6"/>
      <c r="K42" s="6"/>
      <c r="L42" s="6"/>
      <c r="M42" s="6"/>
      <c r="N42" s="6"/>
      <c r="P42" s="22"/>
      <c r="Q42" s="23">
        <v>2.3800000000000002E-2</v>
      </c>
      <c r="R42" s="114" t="s">
        <v>407</v>
      </c>
      <c r="S42" s="26"/>
      <c r="T42" s="26"/>
      <c r="U42" s="26"/>
      <c r="V42" s="26"/>
      <c r="W42" s="26"/>
      <c r="X42" s="26"/>
      <c r="Y42" s="55"/>
      <c r="Z42" s="22"/>
    </row>
    <row r="43" spans="1:26">
      <c r="A43" s="40"/>
      <c r="B43" s="31"/>
      <c r="C43" s="31"/>
      <c r="D43" s="31"/>
      <c r="E43" s="31"/>
      <c r="F43" s="15"/>
      <c r="G43" s="37"/>
      <c r="H43" s="37"/>
      <c r="I43" s="37"/>
      <c r="J43" s="6"/>
      <c r="K43" s="6"/>
      <c r="L43" s="6"/>
      <c r="M43" s="6"/>
      <c r="N43" s="6"/>
      <c r="P43" s="22"/>
      <c r="Q43" s="23">
        <v>2.7900000000000001E-2</v>
      </c>
      <c r="R43" s="142" t="s">
        <v>350</v>
      </c>
      <c r="S43" s="141"/>
      <c r="T43" s="26"/>
      <c r="U43" s="26"/>
      <c r="V43" s="26"/>
      <c r="W43" s="26"/>
      <c r="X43" s="26"/>
      <c r="Y43" s="55"/>
      <c r="Z43" s="22"/>
    </row>
    <row r="44" spans="1:26" ht="16.8">
      <c r="A44" s="41" t="s">
        <v>29</v>
      </c>
      <c r="B44" s="42" t="s">
        <v>30</v>
      </c>
      <c r="C44" s="42" t="s">
        <v>31</v>
      </c>
      <c r="D44" s="42" t="s">
        <v>32</v>
      </c>
      <c r="E44" s="42" t="s">
        <v>5</v>
      </c>
      <c r="F44" s="43"/>
      <c r="G44" s="44" t="s">
        <v>34</v>
      </c>
      <c r="H44" s="44" t="s">
        <v>35</v>
      </c>
      <c r="I44" s="44" t="s">
        <v>36</v>
      </c>
      <c r="J44" s="45" t="s">
        <v>37</v>
      </c>
      <c r="K44" s="46"/>
      <c r="L44" s="47"/>
      <c r="M44" s="48"/>
      <c r="N44" s="6"/>
      <c r="P44" s="22"/>
      <c r="Q44" s="22"/>
      <c r="R44" s="144" t="s">
        <v>387</v>
      </c>
      <c r="S44" s="141"/>
      <c r="T44" s="25"/>
      <c r="U44" s="26"/>
      <c r="V44" s="26"/>
      <c r="W44" s="26"/>
      <c r="X44" s="26"/>
      <c r="Y44" s="55"/>
      <c r="Z44" s="22"/>
    </row>
    <row r="45" spans="1:26" ht="16.8">
      <c r="A45" s="36"/>
      <c r="B45" s="49"/>
      <c r="C45" s="49"/>
      <c r="D45" s="49"/>
      <c r="E45" s="49"/>
      <c r="F45" s="43"/>
      <c r="G45" s="50"/>
      <c r="H45" s="50"/>
      <c r="I45" s="50"/>
      <c r="J45" s="51" t="s">
        <v>38</v>
      </c>
      <c r="K45" s="52"/>
      <c r="L45" s="52"/>
      <c r="M45" s="52"/>
      <c r="N45" s="6"/>
      <c r="P45" s="22"/>
      <c r="Q45" s="23">
        <v>-4.6699999999999998E-2</v>
      </c>
      <c r="R45" s="130" t="s">
        <v>343</v>
      </c>
      <c r="S45" s="25"/>
      <c r="T45" s="25"/>
      <c r="U45" s="25"/>
      <c r="V45" s="25"/>
      <c r="W45" s="25"/>
      <c r="X45" s="26"/>
      <c r="Y45" s="6"/>
      <c r="Z45" s="22"/>
    </row>
    <row r="46" spans="1:26" ht="16.8">
      <c r="A46" s="39"/>
      <c r="B46" s="49"/>
      <c r="C46" s="49"/>
      <c r="D46" s="49"/>
      <c r="E46" s="49"/>
      <c r="F46" s="43"/>
      <c r="G46" s="50"/>
      <c r="H46" s="50"/>
      <c r="I46" s="50"/>
      <c r="J46" s="45" t="s">
        <v>39</v>
      </c>
      <c r="K46" s="53"/>
      <c r="L46" s="53"/>
      <c r="M46" s="53"/>
      <c r="N46" s="6"/>
      <c r="P46" s="22"/>
      <c r="Q46" s="23">
        <v>-4.0300000000000002E-2</v>
      </c>
      <c r="R46" s="38" t="s">
        <v>344</v>
      </c>
      <c r="S46" s="25"/>
      <c r="T46" s="25"/>
      <c r="U46" s="25"/>
      <c r="V46" s="25"/>
      <c r="W46" s="25"/>
      <c r="X46" s="26"/>
      <c r="Y46" s="6"/>
      <c r="Z46" s="22"/>
    </row>
    <row r="47" spans="1:26" ht="16.8">
      <c r="A47" s="36"/>
      <c r="B47" s="49"/>
      <c r="C47" s="49"/>
      <c r="D47" s="49"/>
      <c r="E47" s="49"/>
      <c r="F47" s="43"/>
      <c r="G47" s="50"/>
      <c r="H47" s="50"/>
      <c r="I47" s="50"/>
      <c r="J47" s="45" t="s">
        <v>40</v>
      </c>
      <c r="K47" s="54"/>
      <c r="L47" s="54"/>
      <c r="M47" s="54"/>
      <c r="N47" s="6"/>
      <c r="P47" s="22"/>
      <c r="Q47" s="22"/>
      <c r="R47" s="38" t="s">
        <v>383</v>
      </c>
      <c r="S47" s="25"/>
      <c r="T47" s="25"/>
      <c r="U47" s="25"/>
      <c r="V47" s="25"/>
      <c r="W47" s="25"/>
      <c r="X47" s="55"/>
      <c r="Y47" s="6"/>
      <c r="Z47" s="22"/>
    </row>
    <row r="48" spans="1:26" ht="16.8">
      <c r="A48" s="36"/>
      <c r="B48" s="15"/>
      <c r="C48" s="15"/>
      <c r="D48" s="15"/>
      <c r="E48" s="49"/>
      <c r="F48" s="49"/>
      <c r="G48" s="15"/>
      <c r="H48" s="56"/>
      <c r="I48" s="56"/>
      <c r="J48" s="45" t="s">
        <v>41</v>
      </c>
      <c r="K48" s="57"/>
      <c r="L48" s="53"/>
      <c r="M48" s="53"/>
      <c r="N48" s="6"/>
      <c r="P48" s="22"/>
      <c r="Q48" s="22"/>
      <c r="R48" s="124" t="s">
        <v>460</v>
      </c>
      <c r="S48" s="142"/>
      <c r="T48" s="141"/>
      <c r="U48" s="25"/>
      <c r="V48" s="25" t="s">
        <v>28</v>
      </c>
      <c r="W48" s="25"/>
      <c r="X48" s="55"/>
      <c r="Y48" s="6"/>
      <c r="Z48" s="22"/>
    </row>
    <row r="49" spans="1:26" ht="16.8">
      <c r="A49" s="58" t="s">
        <v>43</v>
      </c>
      <c r="B49" s="59" t="s">
        <v>44</v>
      </c>
      <c r="C49" s="59" t="s">
        <v>45</v>
      </c>
      <c r="D49" s="59" t="s">
        <v>46</v>
      </c>
      <c r="E49" s="60" t="s">
        <v>47</v>
      </c>
      <c r="F49" s="60"/>
      <c r="G49" s="61"/>
      <c r="H49" s="62"/>
      <c r="I49" s="63"/>
      <c r="J49" s="64"/>
      <c r="K49" s="65"/>
      <c r="L49" s="6"/>
      <c r="M49" s="6"/>
      <c r="N49" s="6"/>
      <c r="P49" s="22"/>
      <c r="Q49" s="22"/>
      <c r="R49" s="22"/>
      <c r="S49" s="144"/>
      <c r="T49" s="141"/>
      <c r="U49" s="25"/>
      <c r="V49" s="25"/>
      <c r="W49" s="25"/>
      <c r="X49" s="55"/>
      <c r="Y49" s="6"/>
      <c r="Z49" s="22"/>
    </row>
    <row r="50" spans="1:26">
      <c r="A50" s="36"/>
      <c r="B50" s="66"/>
      <c r="C50" s="66"/>
      <c r="D50" s="66"/>
      <c r="E50" s="66"/>
      <c r="F50" s="66"/>
      <c r="G50" s="15"/>
      <c r="H50" s="15"/>
      <c r="I50" s="15"/>
      <c r="J50" s="67"/>
      <c r="K50" s="6"/>
      <c r="L50" s="6"/>
      <c r="M50" s="6"/>
      <c r="N50" s="6"/>
      <c r="P50" s="22"/>
      <c r="Q50" s="22"/>
      <c r="R50" s="24"/>
      <c r="S50" s="25"/>
      <c r="T50" s="25"/>
      <c r="U50" s="25"/>
      <c r="V50" s="25"/>
      <c r="W50" s="25"/>
      <c r="X50" s="55"/>
      <c r="Y50" s="6"/>
      <c r="Z50" s="22"/>
    </row>
    <row r="51" spans="1:26">
      <c r="A51" s="39"/>
      <c r="B51" s="66"/>
      <c r="C51" s="66"/>
      <c r="D51" s="66"/>
      <c r="E51" s="66"/>
      <c r="F51" s="66"/>
      <c r="G51" s="15"/>
      <c r="H51" s="15"/>
      <c r="I51" s="15"/>
      <c r="J51" s="67"/>
      <c r="K51" s="6"/>
      <c r="L51" s="6"/>
      <c r="M51" s="6"/>
      <c r="N51" s="6"/>
      <c r="P51" s="22"/>
      <c r="Q51" s="22"/>
      <c r="R51" s="24"/>
      <c r="S51" s="25"/>
      <c r="T51" s="25"/>
      <c r="U51" s="25"/>
      <c r="V51" s="25"/>
      <c r="W51" s="25"/>
      <c r="X51" s="55"/>
      <c r="Y51" s="6"/>
      <c r="Z51" s="22"/>
    </row>
    <row r="52" spans="1:26">
      <c r="A52" s="36"/>
      <c r="B52" s="66"/>
      <c r="C52" s="66"/>
      <c r="D52" s="66"/>
      <c r="E52" s="66"/>
      <c r="F52" s="66"/>
      <c r="G52" s="15"/>
      <c r="H52" s="15"/>
      <c r="I52" s="15"/>
      <c r="J52" s="67"/>
      <c r="K52" s="6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6"/>
      <c r="Z52" s="22"/>
    </row>
    <row r="53" spans="1:26">
      <c r="A53" s="40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/>
      <c r="S53" s="25"/>
      <c r="T53" s="25"/>
      <c r="U53" s="25"/>
      <c r="V53" s="25"/>
      <c r="W53" s="25"/>
      <c r="X53" s="55"/>
      <c r="Y53" s="6"/>
      <c r="Z53" s="22"/>
    </row>
    <row r="54" spans="1:26" ht="16.8">
      <c r="A54" s="68" t="s">
        <v>48</v>
      </c>
      <c r="B54" s="69" t="s">
        <v>49</v>
      </c>
      <c r="C54" s="69" t="s">
        <v>50</v>
      </c>
      <c r="D54" s="69" t="s">
        <v>51</v>
      </c>
      <c r="E54" s="69" t="s">
        <v>52</v>
      </c>
      <c r="F54" s="70" t="s">
        <v>53</v>
      </c>
      <c r="G54" s="71"/>
      <c r="H54" s="72"/>
      <c r="I54" s="73"/>
      <c r="J54" s="74"/>
      <c r="K54" s="5"/>
      <c r="L54" s="5"/>
      <c r="M54" s="5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6"/>
      <c r="Z54" s="22"/>
    </row>
    <row r="55" spans="1:26" ht="19.8">
      <c r="A55" s="36"/>
      <c r="B55" s="75"/>
      <c r="C55" s="75"/>
      <c r="D55" s="75"/>
      <c r="E55" s="75"/>
      <c r="F55" s="76" t="s">
        <v>54</v>
      </c>
      <c r="G55" s="77"/>
      <c r="H55" s="77"/>
      <c r="I55" s="77"/>
      <c r="J55" s="74"/>
      <c r="K55" s="5"/>
      <c r="L55" s="5"/>
      <c r="M55" s="5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6"/>
      <c r="Z55" s="22"/>
    </row>
    <row r="56" spans="1:26" ht="19.8">
      <c r="A56" s="39"/>
      <c r="B56" s="75"/>
      <c r="C56" s="75"/>
      <c r="D56" s="75"/>
      <c r="E56" s="75"/>
      <c r="F56" s="78" t="s">
        <v>55</v>
      </c>
      <c r="G56" s="77"/>
      <c r="H56" s="77"/>
      <c r="I56" s="77"/>
      <c r="J56" s="74"/>
      <c r="K56" s="5"/>
      <c r="L56" s="5"/>
      <c r="M56" s="5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  <c r="Z56" s="22"/>
    </row>
    <row r="57" spans="1:26" ht="16.8">
      <c r="A57" s="36"/>
      <c r="B57" s="75"/>
      <c r="C57" s="75"/>
      <c r="D57" s="75"/>
      <c r="E57" s="75"/>
      <c r="F57" s="79"/>
      <c r="G57" s="79"/>
      <c r="H57" s="77"/>
      <c r="I57" s="77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  <c r="Z57" s="22"/>
    </row>
    <row r="58" spans="1:26">
      <c r="A58" s="36"/>
      <c r="B58" s="75"/>
      <c r="C58" s="75"/>
      <c r="D58" s="75"/>
      <c r="E58" s="75"/>
      <c r="F58" s="75"/>
      <c r="G58" s="75"/>
      <c r="H58" s="15"/>
      <c r="I58" s="15"/>
      <c r="J58" s="67"/>
      <c r="K58" s="6"/>
      <c r="L58" s="6"/>
      <c r="M58" s="6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  <c r="Z58" s="22"/>
    </row>
    <row r="59" spans="1:26">
      <c r="A59" s="36"/>
      <c r="B59" s="15"/>
      <c r="C59" s="15"/>
      <c r="D59" s="15"/>
      <c r="E59" s="15"/>
      <c r="F59" s="15"/>
      <c r="G59" s="15"/>
      <c r="H59" s="15"/>
      <c r="I59" s="15"/>
      <c r="J59" s="67"/>
      <c r="K59" s="6"/>
      <c r="L59" s="6"/>
      <c r="M59" s="6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6"/>
      <c r="Z59" s="22"/>
    </row>
    <row r="60" spans="1:26">
      <c r="A60" s="36"/>
      <c r="B60" s="15"/>
      <c r="C60" s="15"/>
      <c r="D60" s="15"/>
      <c r="E60" s="15"/>
      <c r="F60" s="15"/>
      <c r="G60" s="15"/>
      <c r="H60" s="15"/>
      <c r="I60" s="15"/>
      <c r="J60" s="67"/>
      <c r="K60" s="6"/>
      <c r="L60" s="6"/>
      <c r="M60" s="6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6"/>
      <c r="Z60" s="22"/>
    </row>
    <row r="61" spans="1:26">
      <c r="A61" s="36"/>
      <c r="B61" s="15"/>
      <c r="C61" s="15"/>
      <c r="D61" s="20"/>
      <c r="E61" s="20"/>
      <c r="F61" s="20"/>
      <c r="G61" s="20"/>
      <c r="H61" s="20"/>
      <c r="I61" s="20"/>
      <c r="J61" s="21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6"/>
      <c r="Z61" s="22"/>
    </row>
    <row r="62" spans="1:26" ht="16.8" thickBot="1">
      <c r="A62" s="80"/>
      <c r="B62" s="20"/>
      <c r="C62" s="20"/>
      <c r="D62" s="20"/>
      <c r="E62" s="81"/>
      <c r="F62" s="82"/>
      <c r="G62" s="81"/>
      <c r="H62" s="81"/>
      <c r="I62" s="81"/>
      <c r="J62" s="81"/>
      <c r="K62" s="81"/>
      <c r="L62" s="81"/>
      <c r="M62" s="81"/>
      <c r="N62" s="81"/>
      <c r="P62" s="22"/>
      <c r="Q62" s="22"/>
      <c r="R62" s="24"/>
      <c r="S62" s="25"/>
      <c r="T62" s="25"/>
      <c r="U62" s="25"/>
      <c r="V62" s="25"/>
      <c r="W62" s="25"/>
      <c r="X62" s="55"/>
      <c r="Y62" s="6"/>
      <c r="Z62" s="22"/>
    </row>
    <row r="63" spans="1:26" ht="17.399999999999999" thickBot="1">
      <c r="A63" s="234" t="s">
        <v>1</v>
      </c>
      <c r="B63" s="86" t="s">
        <v>56</v>
      </c>
      <c r="C63" s="86" t="s">
        <v>57</v>
      </c>
      <c r="D63" s="235" t="s">
        <v>58</v>
      </c>
      <c r="E63" s="230" t="s">
        <v>1</v>
      </c>
      <c r="F63" s="230" t="s">
        <v>59</v>
      </c>
      <c r="G63" s="230" t="s">
        <v>57</v>
      </c>
      <c r="H63" s="231" t="s">
        <v>61</v>
      </c>
      <c r="I63" s="230" t="s">
        <v>62</v>
      </c>
      <c r="J63" s="384" t="s">
        <v>63</v>
      </c>
      <c r="K63" s="226" t="s">
        <v>64</v>
      </c>
      <c r="L63" s="226" t="s">
        <v>65</v>
      </c>
      <c r="M63" s="227" t="s">
        <v>66</v>
      </c>
      <c r="N63" s="244" t="s">
        <v>67</v>
      </c>
      <c r="P63" s="22"/>
      <c r="Q63" s="22"/>
      <c r="R63" s="24"/>
      <c r="S63" s="25"/>
      <c r="T63" s="25"/>
      <c r="U63" s="25"/>
      <c r="V63" s="25"/>
      <c r="W63" s="25"/>
      <c r="X63" s="55"/>
      <c r="Y63" s="6"/>
      <c r="Z63" s="22"/>
    </row>
    <row r="64" spans="1:26" ht="16.8">
      <c r="A64" s="394" t="s">
        <v>288</v>
      </c>
      <c r="B64" s="237">
        <v>10.3</v>
      </c>
      <c r="C64" s="237">
        <v>8</v>
      </c>
      <c r="D64" s="237">
        <v>10308</v>
      </c>
      <c r="E64" s="396" t="s">
        <v>712</v>
      </c>
      <c r="F64" s="389">
        <v>11000</v>
      </c>
      <c r="G64" s="389">
        <v>20</v>
      </c>
      <c r="H64" s="389">
        <v>33</v>
      </c>
      <c r="I64" s="389"/>
      <c r="J64" s="385">
        <f>SUM(F64-G64-H64)</f>
        <v>10947</v>
      </c>
      <c r="K64" s="390">
        <f>SUM(J64-D64)</f>
        <v>639</v>
      </c>
      <c r="L64" s="388"/>
      <c r="M64" s="229" t="s">
        <v>714</v>
      </c>
      <c r="N64" s="65" t="s">
        <v>346</v>
      </c>
      <c r="P64" s="22"/>
      <c r="Q64" s="22"/>
      <c r="R64" s="24"/>
      <c r="S64" s="25"/>
      <c r="T64" s="25"/>
      <c r="U64" s="25"/>
      <c r="V64" s="25"/>
      <c r="W64" s="25"/>
      <c r="X64" s="55"/>
      <c r="Y64" s="6"/>
      <c r="Z64" s="22"/>
    </row>
    <row r="65" spans="1:26" ht="16.8">
      <c r="A65" s="395" t="s">
        <v>345</v>
      </c>
      <c r="B65" s="237">
        <v>10.3</v>
      </c>
      <c r="C65" s="247">
        <v>9</v>
      </c>
      <c r="D65" s="247">
        <v>10309</v>
      </c>
      <c r="E65" s="396" t="s">
        <v>712</v>
      </c>
      <c r="F65" s="391">
        <v>22000</v>
      </c>
      <c r="G65" s="391">
        <v>20</v>
      </c>
      <c r="H65" s="391">
        <v>66</v>
      </c>
      <c r="I65" s="391"/>
      <c r="J65" s="386">
        <f>SUM(F65-H65-G65)</f>
        <v>21914</v>
      </c>
      <c r="K65" s="392">
        <f>SUM(J65-D65*2)</f>
        <v>1296</v>
      </c>
      <c r="L65" s="126"/>
      <c r="M65" s="126"/>
      <c r="N65" s="6" t="s">
        <v>713</v>
      </c>
      <c r="P65" s="100"/>
      <c r="Q65" s="100"/>
      <c r="R65" s="101"/>
      <c r="S65" s="102"/>
      <c r="T65" s="102"/>
      <c r="U65" s="102"/>
      <c r="V65" s="102"/>
      <c r="W65" s="102"/>
      <c r="X65" s="103"/>
      <c r="Y65" s="81"/>
      <c r="Z65" s="22"/>
    </row>
    <row r="66" spans="1:26" ht="16.8" thickBot="1">
      <c r="A66" s="397"/>
      <c r="B66" s="398">
        <v>10.3</v>
      </c>
      <c r="C66" s="259">
        <v>9</v>
      </c>
      <c r="D66" s="259">
        <v>10309</v>
      </c>
      <c r="E66" s="409"/>
      <c r="F66" s="410"/>
      <c r="G66" s="410"/>
      <c r="H66" s="410"/>
      <c r="I66" s="410"/>
      <c r="J66" s="410"/>
      <c r="K66" s="415"/>
      <c r="L66" s="400"/>
      <c r="M66" s="117"/>
      <c r="N66" s="411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2"/>
    </row>
    <row r="67" spans="1:26" ht="16.8" thickBot="1">
      <c r="A67" s="407"/>
      <c r="B67" s="408"/>
      <c r="C67" s="408">
        <f>SUM(C64:C66)</f>
        <v>26</v>
      </c>
      <c r="D67" s="408">
        <f>SUM(D64:D66)</f>
        <v>30926</v>
      </c>
      <c r="E67" s="412"/>
      <c r="F67" s="413">
        <f>SUM(F64:F66)</f>
        <v>33000</v>
      </c>
      <c r="G67" s="413">
        <f>SUM(G64:G66)</f>
        <v>40</v>
      </c>
      <c r="H67" s="413">
        <f>SUM(H64:H66)</f>
        <v>99</v>
      </c>
      <c r="I67" s="413">
        <f>SUM(C67+G67+H67)</f>
        <v>165</v>
      </c>
      <c r="J67" s="413">
        <f>SUM(J64:J66)</f>
        <v>32861</v>
      </c>
      <c r="K67" s="522">
        <f>SUM(J67-D67)</f>
        <v>1935</v>
      </c>
      <c r="L67" s="430">
        <f>SUM(K67/(F67+I67)*100)</f>
        <v>5.8344640434192669</v>
      </c>
      <c r="M67" s="122"/>
      <c r="N67" s="414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2"/>
    </row>
    <row r="68" spans="1:26" ht="16.8">
      <c r="A68" s="401"/>
      <c r="B68" s="402"/>
      <c r="C68" s="402"/>
      <c r="D68" s="402"/>
      <c r="E68" s="403"/>
      <c r="F68" s="404"/>
      <c r="G68" s="404"/>
      <c r="H68" s="404"/>
      <c r="I68" s="404"/>
      <c r="J68" s="405"/>
      <c r="K68" s="406"/>
      <c r="L68" s="115"/>
      <c r="M68" s="115"/>
      <c r="N68" s="121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2"/>
    </row>
    <row r="69" spans="1:26">
      <c r="L69" s="151"/>
      <c r="M69" s="15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selection activeCell="F16" sqref="F16"/>
    </sheetView>
  </sheetViews>
  <sheetFormatPr defaultRowHeight="16.2"/>
  <sheetData>
    <row r="1" spans="1:26">
      <c r="A1" s="1014" t="s">
        <v>1429</v>
      </c>
    </row>
    <row r="2" spans="1:26" ht="16.8" thickBot="1">
      <c r="A2" s="1014">
        <v>4146</v>
      </c>
    </row>
    <row r="3" spans="1:26" ht="16.8">
      <c r="A3" s="1015" t="s">
        <v>1</v>
      </c>
      <c r="B3" s="327" t="s">
        <v>56</v>
      </c>
      <c r="C3" s="327" t="s">
        <v>57</v>
      </c>
      <c r="D3" s="419" t="s">
        <v>58</v>
      </c>
      <c r="E3" s="250" t="s">
        <v>1</v>
      </c>
      <c r="F3" s="348" t="s">
        <v>59</v>
      </c>
      <c r="G3" s="250" t="s">
        <v>57</v>
      </c>
      <c r="H3" s="251" t="s">
        <v>61</v>
      </c>
      <c r="I3" s="971" t="s">
        <v>999</v>
      </c>
      <c r="J3" s="675" t="s">
        <v>63</v>
      </c>
      <c r="K3" s="420" t="s">
        <v>64</v>
      </c>
      <c r="L3" s="420" t="s">
        <v>65</v>
      </c>
      <c r="M3" s="421" t="s">
        <v>66</v>
      </c>
      <c r="N3" s="421" t="s">
        <v>67</v>
      </c>
      <c r="O3" s="158"/>
      <c r="P3" s="157"/>
      <c r="Q3" s="157"/>
      <c r="R3" s="972"/>
      <c r="S3" s="158"/>
      <c r="T3" s="158"/>
      <c r="U3" s="158"/>
      <c r="V3" s="158"/>
      <c r="W3" s="158"/>
      <c r="X3" s="973"/>
      <c r="Y3" s="974"/>
      <c r="Z3" s="158"/>
    </row>
    <row r="4" spans="1:26" ht="16.8">
      <c r="A4" s="529" t="s">
        <v>1432</v>
      </c>
      <c r="B4" s="1012" t="s">
        <v>1430</v>
      </c>
      <c r="C4" s="1012" t="s">
        <v>1431</v>
      </c>
      <c r="D4" s="1012"/>
      <c r="E4" s="22"/>
      <c r="F4" s="26"/>
      <c r="G4" s="26"/>
      <c r="H4" s="26"/>
      <c r="I4" s="25"/>
      <c r="J4" s="25"/>
      <c r="K4" s="25"/>
      <c r="L4" s="25"/>
      <c r="M4" s="25"/>
      <c r="N4" s="25"/>
    </row>
    <row r="5" spans="1:26" ht="16.8">
      <c r="A5" s="681"/>
      <c r="B5" s="1012"/>
      <c r="C5" s="1012"/>
      <c r="D5" s="1012"/>
      <c r="E5" s="22"/>
      <c r="F5" s="26"/>
      <c r="G5" s="26"/>
      <c r="H5" s="26"/>
      <c r="I5" s="25"/>
      <c r="J5" s="25"/>
      <c r="K5" s="25"/>
      <c r="L5" s="25"/>
      <c r="M5" s="25"/>
      <c r="N5" s="25"/>
    </row>
    <row r="6" spans="1:26" ht="16.8">
      <c r="A6" s="681"/>
      <c r="B6" s="1012"/>
      <c r="C6" s="1012"/>
      <c r="D6" s="1012"/>
      <c r="E6" s="22"/>
      <c r="F6" s="26"/>
      <c r="G6" s="26"/>
      <c r="H6" s="26"/>
      <c r="I6" s="25"/>
      <c r="J6" s="25"/>
      <c r="K6" s="25"/>
      <c r="L6" s="25"/>
      <c r="M6" s="25"/>
      <c r="N6" s="25"/>
    </row>
    <row r="7" spans="1:26" ht="16.8">
      <c r="A7" s="681"/>
      <c r="B7" s="1012"/>
      <c r="C7" s="1012"/>
      <c r="D7" s="1012"/>
      <c r="E7" s="22"/>
      <c r="F7" s="26"/>
      <c r="G7" s="26"/>
      <c r="H7" s="26"/>
      <c r="I7" s="25"/>
      <c r="J7" s="25"/>
      <c r="K7" s="25"/>
      <c r="L7" s="25"/>
      <c r="M7" s="25"/>
      <c r="N7" s="25"/>
    </row>
    <row r="8" spans="1:26" ht="16.8">
      <c r="A8" s="681"/>
      <c r="B8" s="1012"/>
      <c r="C8" s="1012"/>
      <c r="D8" s="1012"/>
      <c r="E8" s="22"/>
      <c r="F8" s="26"/>
      <c r="G8" s="26"/>
      <c r="H8" s="26"/>
      <c r="I8" s="25"/>
      <c r="J8" s="25"/>
      <c r="K8" s="25"/>
      <c r="L8" s="25"/>
      <c r="M8" s="25"/>
      <c r="N8" s="25"/>
    </row>
    <row r="9" spans="1:26" ht="16.8">
      <c r="A9" s="681"/>
      <c r="B9" s="1012"/>
      <c r="C9" s="1012"/>
      <c r="D9" s="1012"/>
      <c r="E9" s="22"/>
      <c r="F9" s="26"/>
      <c r="G9" s="26"/>
      <c r="H9" s="26"/>
      <c r="I9" s="25"/>
      <c r="J9" s="25"/>
      <c r="K9" s="25"/>
      <c r="L9" s="25"/>
      <c r="M9" s="25"/>
      <c r="N9" s="25"/>
    </row>
    <row r="10" spans="1:26" ht="16.8">
      <c r="A10" s="681"/>
      <c r="B10" s="1012"/>
      <c r="C10" s="1012"/>
      <c r="D10" s="1012"/>
      <c r="E10" s="22"/>
      <c r="F10" s="26"/>
      <c r="G10" s="26"/>
      <c r="H10" s="26"/>
      <c r="I10" s="25"/>
      <c r="J10" s="25"/>
      <c r="K10" s="25"/>
      <c r="L10" s="25"/>
      <c r="M10" s="25"/>
      <c r="N10" s="25"/>
    </row>
    <row r="11" spans="1:26" ht="16.8">
      <c r="A11" s="681"/>
      <c r="B11" s="1012"/>
      <c r="C11" s="1012"/>
      <c r="D11" s="1012"/>
      <c r="E11" s="22"/>
      <c r="F11" s="26"/>
      <c r="G11" s="26"/>
      <c r="H11" s="26"/>
      <c r="I11" s="25"/>
      <c r="J11" s="25"/>
      <c r="K11" s="25"/>
      <c r="L11" s="25"/>
      <c r="M11" s="25"/>
      <c r="N11" s="25"/>
    </row>
    <row r="12" spans="1:26" ht="16.8">
      <c r="A12" s="681"/>
      <c r="B12" s="681"/>
      <c r="C12" s="681"/>
      <c r="D12" s="681"/>
      <c r="E12" s="22"/>
      <c r="F12" s="26"/>
      <c r="G12" s="26"/>
      <c r="H12" s="26"/>
      <c r="I12" s="25"/>
      <c r="J12" s="25"/>
      <c r="K12" s="25"/>
      <c r="L12" s="25"/>
      <c r="M12" s="25"/>
      <c r="N12" s="25"/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67" workbookViewId="0">
      <selection activeCell="D51" sqref="D51"/>
    </sheetView>
  </sheetViews>
  <sheetFormatPr defaultRowHeight="16.2"/>
  <cols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6" ht="16.8">
      <c r="A1" s="1" t="s">
        <v>211</v>
      </c>
      <c r="B1" s="1" t="s">
        <v>212</v>
      </c>
      <c r="C1" s="1" t="s">
        <v>2</v>
      </c>
      <c r="D1" s="1" t="s">
        <v>213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P1" s="8" t="s">
        <v>214</v>
      </c>
      <c r="Q1" s="155" t="s">
        <v>466</v>
      </c>
      <c r="R1" s="22"/>
      <c r="S1" s="22"/>
      <c r="T1" s="22"/>
      <c r="U1" s="22"/>
      <c r="V1" s="22"/>
      <c r="Y1" s="132"/>
      <c r="Z1" s="25"/>
    </row>
    <row r="2" spans="1:26" ht="16.8">
      <c r="A2" s="374" t="s">
        <v>353</v>
      </c>
      <c r="B2" s="169" t="s">
        <v>470</v>
      </c>
      <c r="C2" s="15">
        <v>11</v>
      </c>
      <c r="D2" s="15"/>
      <c r="E2" s="15"/>
      <c r="F2" s="15"/>
      <c r="G2" s="2" t="s">
        <v>215</v>
      </c>
      <c r="H2" s="16"/>
      <c r="I2" s="17"/>
      <c r="J2" s="18"/>
      <c r="K2" s="5"/>
      <c r="L2" s="6"/>
      <c r="M2" s="6"/>
      <c r="N2" s="6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160" t="s">
        <v>18</v>
      </c>
      <c r="Z2" s="9" t="s">
        <v>464</v>
      </c>
    </row>
    <row r="3" spans="1:26">
      <c r="A3" s="375">
        <v>6005</v>
      </c>
      <c r="B3" s="167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 t="s">
        <v>292</v>
      </c>
      <c r="Q3" s="25"/>
      <c r="R3" s="24" t="s">
        <v>471</v>
      </c>
      <c r="S3" s="25">
        <v>10.55</v>
      </c>
      <c r="T3" s="25">
        <v>7.27</v>
      </c>
      <c r="U3" s="25">
        <v>0.72</v>
      </c>
      <c r="V3" s="25">
        <v>1.04</v>
      </c>
      <c r="W3" s="25">
        <v>7.04</v>
      </c>
      <c r="X3" s="26" t="s">
        <v>294</v>
      </c>
      <c r="Y3" s="162"/>
      <c r="Z3" s="165" t="s">
        <v>466</v>
      </c>
    </row>
    <row r="4" spans="1:26">
      <c r="A4" s="381" t="s">
        <v>472</v>
      </c>
      <c r="B4" s="168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2.7400000000000001E-2</v>
      </c>
      <c r="R4" s="24" t="s">
        <v>348</v>
      </c>
      <c r="S4" s="25">
        <v>11.06</v>
      </c>
      <c r="T4" s="25">
        <v>6.71</v>
      </c>
      <c r="U4" s="25">
        <v>0.78</v>
      </c>
      <c r="V4" s="25">
        <v>1.35</v>
      </c>
      <c r="W4" s="25">
        <v>7.27</v>
      </c>
      <c r="X4" s="26" t="s">
        <v>294</v>
      </c>
      <c r="Y4" s="161">
        <v>0.74</v>
      </c>
      <c r="Z4" s="153" t="s">
        <v>465</v>
      </c>
    </row>
    <row r="5" spans="1:26" ht="16.8">
      <c r="A5" s="29" t="s">
        <v>219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220</v>
      </c>
      <c r="I5" s="33" t="s">
        <v>26</v>
      </c>
      <c r="J5" s="34" t="s">
        <v>27</v>
      </c>
      <c r="K5" s="35"/>
      <c r="L5" s="6"/>
      <c r="M5" s="6"/>
      <c r="N5" s="6"/>
      <c r="P5" s="22"/>
      <c r="Q5" s="25"/>
      <c r="R5" s="114" t="s">
        <v>446</v>
      </c>
      <c r="S5" s="25"/>
      <c r="T5" s="25"/>
      <c r="U5" s="25"/>
      <c r="V5" s="25"/>
      <c r="W5" s="25"/>
      <c r="X5" s="26"/>
      <c r="Y5" s="162"/>
      <c r="Z5" s="25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>
        <v>2.4400000000000002E-2</v>
      </c>
      <c r="R6" s="114" t="s">
        <v>390</v>
      </c>
      <c r="S6" s="25"/>
      <c r="T6" s="25"/>
      <c r="U6" s="25"/>
      <c r="V6" s="25"/>
      <c r="W6" s="25"/>
      <c r="X6" s="26"/>
      <c r="Y6" s="162"/>
      <c r="Z6" s="25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3">
        <v>2.7900000000000001E-2</v>
      </c>
      <c r="R7" s="24" t="s">
        <v>350</v>
      </c>
      <c r="S7" s="25"/>
      <c r="T7" s="25"/>
      <c r="U7" s="25"/>
      <c r="V7" s="25"/>
      <c r="W7" s="25"/>
      <c r="X7" s="26"/>
      <c r="Y7" s="162"/>
      <c r="Z7" s="25"/>
    </row>
    <row r="8" spans="1:26">
      <c r="A8" s="36"/>
      <c r="B8" s="31"/>
      <c r="C8" s="31"/>
      <c r="D8" s="31"/>
      <c r="E8" s="31"/>
      <c r="F8" s="31" t="s">
        <v>193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123" t="s">
        <v>352</v>
      </c>
      <c r="S8" s="25"/>
      <c r="T8" s="25"/>
      <c r="U8" s="25"/>
      <c r="V8" s="25"/>
      <c r="W8" s="25"/>
      <c r="X8" s="26"/>
      <c r="Y8" s="162"/>
      <c r="Z8" s="25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5"/>
      <c r="Q9" s="22"/>
      <c r="R9" s="25"/>
      <c r="S9" s="25"/>
      <c r="T9" s="25"/>
      <c r="U9" s="25"/>
      <c r="V9" s="25"/>
      <c r="W9" s="25"/>
      <c r="X9" s="25"/>
      <c r="Y9" s="164"/>
      <c r="Z9" s="25"/>
    </row>
    <row r="10" spans="1:26" ht="16.8">
      <c r="A10" s="41" t="s">
        <v>192</v>
      </c>
      <c r="B10" s="42" t="s">
        <v>221</v>
      </c>
      <c r="C10" s="42" t="s">
        <v>31</v>
      </c>
      <c r="D10" s="42" t="s">
        <v>222</v>
      </c>
      <c r="E10" s="42" t="s">
        <v>5</v>
      </c>
      <c r="F10" s="43"/>
      <c r="G10" s="44" t="s">
        <v>107</v>
      </c>
      <c r="H10" s="44" t="s">
        <v>73</v>
      </c>
      <c r="I10" s="44" t="s">
        <v>74</v>
      </c>
      <c r="J10" s="45" t="s">
        <v>109</v>
      </c>
      <c r="K10" s="46"/>
      <c r="L10" s="47"/>
      <c r="M10" s="48"/>
      <c r="N10" s="6"/>
      <c r="P10" s="25"/>
      <c r="Q10" s="22"/>
      <c r="R10" s="191" t="s">
        <v>538</v>
      </c>
      <c r="S10" s="25"/>
      <c r="T10" s="25"/>
      <c r="U10" s="25"/>
      <c r="V10" s="25"/>
      <c r="W10" s="25"/>
      <c r="X10" s="25"/>
      <c r="Y10" s="25"/>
      <c r="Z10" s="25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5"/>
      <c r="Q11" s="22"/>
      <c r="R11" s="192" t="s">
        <v>539</v>
      </c>
      <c r="S11" s="25"/>
      <c r="T11" s="25"/>
      <c r="U11" s="25"/>
      <c r="V11" s="25"/>
      <c r="W11" s="25"/>
      <c r="X11" s="25"/>
      <c r="Y11" s="25"/>
      <c r="Z11" s="25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5"/>
      <c r="Q12" s="22"/>
      <c r="R12" s="192" t="s">
        <v>540</v>
      </c>
      <c r="S12" s="25"/>
      <c r="T12" s="25"/>
      <c r="U12" s="25"/>
      <c r="V12" s="25"/>
      <c r="W12" s="25"/>
      <c r="X12" s="25"/>
      <c r="Y12" s="25"/>
      <c r="Z12" s="25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5"/>
      <c r="Q13" s="22"/>
      <c r="R13" s="192" t="s">
        <v>541</v>
      </c>
      <c r="S13" s="25"/>
      <c r="T13" s="25"/>
      <c r="U13" s="25"/>
      <c r="V13" s="25"/>
      <c r="W13" s="25"/>
      <c r="X13" s="25"/>
      <c r="Y13" s="25"/>
      <c r="Z13" s="25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223</v>
      </c>
      <c r="K14" s="57"/>
      <c r="L14" s="53"/>
      <c r="M14" s="53"/>
      <c r="N14" s="6"/>
      <c r="P14" s="25"/>
      <c r="Q14" s="22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6.8">
      <c r="A15" s="58" t="s">
        <v>43</v>
      </c>
      <c r="B15" s="59" t="s">
        <v>75</v>
      </c>
      <c r="C15" s="59" t="s">
        <v>76</v>
      </c>
      <c r="D15" s="59" t="s">
        <v>114</v>
      </c>
      <c r="E15" s="60" t="s">
        <v>196</v>
      </c>
      <c r="F15" s="60"/>
      <c r="G15" s="61"/>
      <c r="H15" s="62"/>
      <c r="I15" s="63"/>
      <c r="J15" s="64"/>
      <c r="K15" s="65"/>
      <c r="L15" s="6"/>
      <c r="M15" s="6"/>
      <c r="N15" s="6"/>
      <c r="P15" s="25"/>
      <c r="Q15" s="22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5"/>
      <c r="Q16" s="22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5"/>
      <c r="Q17" s="25"/>
      <c r="R17" s="25"/>
      <c r="S17" s="25"/>
      <c r="T17" s="25"/>
      <c r="U17" s="25"/>
      <c r="V17" s="25"/>
      <c r="W17" s="25"/>
      <c r="X17" s="25"/>
      <c r="Y17" s="164"/>
      <c r="Z17" s="25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5"/>
      <c r="Q18" s="25"/>
      <c r="R18" s="25"/>
      <c r="S18" s="25"/>
      <c r="T18" s="25"/>
      <c r="U18" s="25"/>
      <c r="V18" s="25"/>
      <c r="W18" s="25"/>
      <c r="X18" s="25"/>
      <c r="Y18" s="164"/>
      <c r="Z18" s="25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5"/>
      <c r="Q19" s="25"/>
      <c r="R19" s="25"/>
      <c r="S19" s="25"/>
      <c r="T19" s="25"/>
      <c r="U19" s="25"/>
      <c r="V19" s="25"/>
      <c r="W19" s="25"/>
      <c r="X19" s="25"/>
      <c r="Y19" s="164"/>
      <c r="Z19" s="25"/>
    </row>
    <row r="20" spans="1:26" ht="16.8">
      <c r="A20" s="68" t="s">
        <v>77</v>
      </c>
      <c r="B20" s="69" t="s">
        <v>197</v>
      </c>
      <c r="C20" s="69" t="s">
        <v>78</v>
      </c>
      <c r="D20" s="69" t="s">
        <v>224</v>
      </c>
      <c r="E20" s="69" t="s">
        <v>225</v>
      </c>
      <c r="F20" s="70" t="s">
        <v>80</v>
      </c>
      <c r="G20" s="71"/>
      <c r="H20" s="72"/>
      <c r="I20" s="73"/>
      <c r="J20" s="74"/>
      <c r="K20" s="5"/>
      <c r="L20" s="5"/>
      <c r="M20" s="5"/>
      <c r="N20" s="6"/>
      <c r="P20" s="25"/>
      <c r="Q20" s="25"/>
      <c r="R20" s="25"/>
      <c r="S20" s="25"/>
      <c r="T20" s="25"/>
      <c r="U20" s="25"/>
      <c r="V20" s="25"/>
      <c r="W20" s="25"/>
      <c r="X20" s="25"/>
      <c r="Y20" s="164"/>
      <c r="Z20" s="25"/>
    </row>
    <row r="21" spans="1:26" ht="19.8">
      <c r="A21" s="36"/>
      <c r="B21" s="75"/>
      <c r="C21" s="75"/>
      <c r="D21" s="75"/>
      <c r="E21" s="75"/>
      <c r="F21" s="76" t="s">
        <v>210</v>
      </c>
      <c r="G21" s="77"/>
      <c r="H21" s="77"/>
      <c r="I21" s="77"/>
      <c r="J21" s="74"/>
      <c r="K21" s="5"/>
      <c r="L21" s="5"/>
      <c r="M21" s="5"/>
      <c r="N21" s="6"/>
      <c r="P21" s="25"/>
      <c r="Q21" s="25"/>
      <c r="R21" s="25"/>
      <c r="S21" s="25"/>
      <c r="T21" s="25"/>
      <c r="U21" s="25"/>
      <c r="V21" s="25"/>
      <c r="W21" s="25"/>
      <c r="X21" s="25"/>
      <c r="Y21" s="164"/>
      <c r="Z21" s="25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5"/>
      <c r="Q22" s="25"/>
      <c r="R22" s="25"/>
      <c r="S22" s="25"/>
      <c r="T22" s="25"/>
      <c r="U22" s="25"/>
      <c r="V22" s="25"/>
      <c r="W22" s="25"/>
      <c r="X22" s="25"/>
      <c r="Y22" s="164"/>
      <c r="Z22" s="25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5"/>
      <c r="Q23" s="25"/>
      <c r="R23" s="25"/>
      <c r="S23" s="25"/>
      <c r="T23" s="25"/>
      <c r="U23" s="25"/>
      <c r="V23" s="25"/>
      <c r="W23" s="25"/>
      <c r="X23" s="25"/>
      <c r="Y23" s="164"/>
      <c r="Z23" s="25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5"/>
      <c r="Q24" s="25"/>
      <c r="R24" s="25"/>
      <c r="S24" s="25"/>
      <c r="T24" s="25"/>
      <c r="U24" s="25"/>
      <c r="V24" s="25"/>
      <c r="W24" s="25"/>
      <c r="X24" s="25"/>
      <c r="Y24" s="164"/>
      <c r="Z24" s="25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5"/>
      <c r="Q25" s="25"/>
      <c r="R25" s="25"/>
      <c r="S25" s="25"/>
      <c r="T25" s="25"/>
      <c r="U25" s="25"/>
      <c r="V25" s="25"/>
      <c r="W25" s="25"/>
      <c r="X25" s="25"/>
      <c r="Y25" s="164"/>
      <c r="Z25" s="25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5"/>
      <c r="Q26" s="25"/>
      <c r="R26" s="25"/>
      <c r="S26" s="25"/>
      <c r="T26" s="25"/>
      <c r="U26" s="25"/>
      <c r="V26" s="25"/>
      <c r="W26" s="25"/>
      <c r="X26" s="25"/>
      <c r="Y26" s="164"/>
      <c r="Z26" s="25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5"/>
      <c r="Q27" s="25"/>
      <c r="R27" s="25"/>
      <c r="S27" s="25"/>
      <c r="T27" s="25"/>
      <c r="U27" s="25"/>
      <c r="V27" s="25"/>
      <c r="W27" s="25"/>
      <c r="X27" s="25"/>
      <c r="Y27" s="164"/>
      <c r="Z27" s="25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5"/>
      <c r="Q28" s="25"/>
      <c r="R28" s="25"/>
      <c r="S28" s="25"/>
      <c r="T28" s="25"/>
      <c r="U28" s="25"/>
      <c r="V28" s="25"/>
      <c r="W28" s="25"/>
      <c r="X28" s="25"/>
      <c r="Y28" s="164"/>
      <c r="Z28" s="25"/>
    </row>
    <row r="29" spans="1:26" ht="17.399999999999999" thickBot="1">
      <c r="A29" s="83" t="s">
        <v>1</v>
      </c>
      <c r="B29" s="84" t="s">
        <v>200</v>
      </c>
      <c r="C29" s="84" t="s">
        <v>226</v>
      </c>
      <c r="D29" s="85" t="s">
        <v>227</v>
      </c>
      <c r="E29" s="86" t="s">
        <v>199</v>
      </c>
      <c r="F29" s="86" t="s">
        <v>83</v>
      </c>
      <c r="G29" s="86" t="s">
        <v>228</v>
      </c>
      <c r="H29" s="87" t="s">
        <v>202</v>
      </c>
      <c r="I29" s="86" t="s">
        <v>203</v>
      </c>
      <c r="J29" s="86" t="s">
        <v>84</v>
      </c>
      <c r="K29" s="88" t="s">
        <v>85</v>
      </c>
      <c r="L29" s="88" t="s">
        <v>128</v>
      </c>
      <c r="M29" s="89" t="s">
        <v>229</v>
      </c>
      <c r="N29" s="90" t="s">
        <v>67</v>
      </c>
      <c r="P29" s="25"/>
      <c r="Q29" s="25"/>
      <c r="R29" s="25"/>
      <c r="S29" s="25"/>
      <c r="T29" s="25"/>
      <c r="U29" s="25"/>
      <c r="V29" s="25"/>
      <c r="W29" s="25"/>
      <c r="X29" s="25"/>
      <c r="Y29" s="164"/>
      <c r="Z29" s="25"/>
    </row>
    <row r="30" spans="1:26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5"/>
      <c r="Q30" s="25"/>
      <c r="R30" s="25"/>
      <c r="S30" s="25"/>
      <c r="T30" s="25"/>
      <c r="U30" s="25"/>
      <c r="V30" s="25"/>
      <c r="W30" s="25"/>
      <c r="X30" s="25"/>
      <c r="Y30" s="164"/>
      <c r="Z30" s="25"/>
    </row>
    <row r="31" spans="1:26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25"/>
      <c r="Q31" s="25"/>
      <c r="R31" s="25"/>
      <c r="S31" s="25"/>
      <c r="T31" s="25"/>
      <c r="U31" s="25"/>
      <c r="V31" s="25"/>
      <c r="W31" s="25"/>
      <c r="X31" s="25"/>
      <c r="Y31" s="164"/>
      <c r="Z31" s="25"/>
    </row>
    <row r="32" spans="1:2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164"/>
      <c r="Z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164"/>
      <c r="Z33" s="25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26" ht="16.8">
      <c r="A38" s="1" t="s">
        <v>211</v>
      </c>
      <c r="B38" s="1" t="s">
        <v>212</v>
      </c>
      <c r="C38" s="1" t="s">
        <v>2</v>
      </c>
      <c r="D38" s="1" t="s">
        <v>213</v>
      </c>
      <c r="E38" s="1" t="s">
        <v>4</v>
      </c>
      <c r="F38" s="1" t="s">
        <v>5</v>
      </c>
      <c r="G38" s="2" t="s">
        <v>6</v>
      </c>
      <c r="H38" s="3"/>
      <c r="I38" s="4"/>
      <c r="J38" s="4"/>
      <c r="K38" s="5"/>
      <c r="L38" s="6"/>
      <c r="M38" s="6"/>
      <c r="N38" s="6"/>
      <c r="O38" s="7"/>
      <c r="P38" s="8" t="s">
        <v>214</v>
      </c>
      <c r="Q38" s="146" t="s">
        <v>465</v>
      </c>
      <c r="R38" s="10"/>
      <c r="S38" s="11"/>
      <c r="T38" s="11"/>
      <c r="U38" s="11"/>
      <c r="V38" s="11"/>
      <c r="W38" s="11"/>
      <c r="X38" s="12"/>
      <c r="Y38" s="9"/>
    </row>
    <row r="39" spans="1:26" ht="16.8">
      <c r="A39" s="374" t="s">
        <v>351</v>
      </c>
      <c r="B39" s="166" t="s">
        <v>467</v>
      </c>
      <c r="C39" s="15">
        <v>14.9</v>
      </c>
      <c r="D39" s="15"/>
      <c r="E39" s="15"/>
      <c r="F39" s="15"/>
      <c r="G39" s="2" t="s">
        <v>215</v>
      </c>
      <c r="H39" s="16"/>
      <c r="I39" s="17"/>
      <c r="J39" s="18"/>
      <c r="K39" s="5"/>
      <c r="L39" s="6"/>
      <c r="M39" s="6"/>
      <c r="N39" s="6"/>
      <c r="O39" s="7"/>
      <c r="P39" s="11" t="s">
        <v>212</v>
      </c>
      <c r="Q39" s="9" t="s">
        <v>216</v>
      </c>
      <c r="R39" s="10" t="s">
        <v>11</v>
      </c>
      <c r="S39" s="11" t="s">
        <v>217</v>
      </c>
      <c r="T39" s="11" t="s">
        <v>68</v>
      </c>
      <c r="U39" s="11" t="s">
        <v>69</v>
      </c>
      <c r="V39" s="11" t="s">
        <v>191</v>
      </c>
      <c r="W39" s="11" t="s">
        <v>171</v>
      </c>
      <c r="X39" s="12" t="s">
        <v>70</v>
      </c>
      <c r="Y39" s="160" t="s">
        <v>218</v>
      </c>
      <c r="Z39" s="9" t="s">
        <v>464</v>
      </c>
    </row>
    <row r="40" spans="1:26">
      <c r="A40" s="379">
        <v>2885</v>
      </c>
      <c r="B40" s="167"/>
      <c r="C40" s="15"/>
      <c r="D40" s="15"/>
      <c r="E40" s="15"/>
      <c r="F40" s="15"/>
      <c r="G40" s="19"/>
      <c r="H40" s="20"/>
      <c r="I40" s="20"/>
      <c r="J40" s="21"/>
      <c r="K40" s="6"/>
      <c r="L40" s="6"/>
      <c r="M40" s="6"/>
      <c r="N40" s="6"/>
      <c r="P40" s="22" t="s">
        <v>347</v>
      </c>
      <c r="Q40" s="23"/>
      <c r="R40" s="24" t="s">
        <v>468</v>
      </c>
      <c r="S40" s="25">
        <v>11.06</v>
      </c>
      <c r="T40" s="25">
        <v>6.71</v>
      </c>
      <c r="U40" s="25">
        <v>0.78</v>
      </c>
      <c r="V40" s="25">
        <v>1.35</v>
      </c>
      <c r="W40" s="25">
        <v>7.27</v>
      </c>
      <c r="X40" s="26" t="s">
        <v>349</v>
      </c>
      <c r="Y40" s="161">
        <v>0.74</v>
      </c>
      <c r="Z40" s="153" t="s">
        <v>465</v>
      </c>
    </row>
    <row r="41" spans="1:26">
      <c r="A41" s="368" t="s">
        <v>473</v>
      </c>
      <c r="B41" s="168"/>
      <c r="C41" s="20"/>
      <c r="D41" s="20"/>
      <c r="E41" s="20"/>
      <c r="F41" s="20"/>
      <c r="G41" s="20"/>
      <c r="H41" s="20"/>
      <c r="I41" s="20"/>
      <c r="J41" s="21"/>
      <c r="K41" s="6"/>
      <c r="L41" s="6"/>
      <c r="M41" s="6"/>
      <c r="N41" s="6"/>
      <c r="P41" s="22"/>
      <c r="Q41" s="23">
        <v>2.7400000000000001E-2</v>
      </c>
      <c r="R41" s="24" t="s">
        <v>348</v>
      </c>
      <c r="S41" s="25">
        <v>10.55</v>
      </c>
      <c r="T41" s="25">
        <v>7.27</v>
      </c>
      <c r="U41" s="25">
        <v>0.72</v>
      </c>
      <c r="V41" s="25">
        <v>1.04</v>
      </c>
      <c r="W41" s="25">
        <v>7.04</v>
      </c>
      <c r="X41" s="26" t="s">
        <v>294</v>
      </c>
      <c r="Y41" s="162"/>
      <c r="Z41" s="165" t="s">
        <v>466</v>
      </c>
    </row>
    <row r="42" spans="1:26" ht="16.8">
      <c r="A42" s="29" t="s">
        <v>219</v>
      </c>
      <c r="B42" s="30" t="s">
        <v>20</v>
      </c>
      <c r="C42" s="30" t="s">
        <v>21</v>
      </c>
      <c r="D42" s="30" t="s">
        <v>22</v>
      </c>
      <c r="E42" s="30" t="s">
        <v>23</v>
      </c>
      <c r="F42" s="31"/>
      <c r="G42" s="32" t="s">
        <v>24</v>
      </c>
      <c r="H42" s="32" t="s">
        <v>220</v>
      </c>
      <c r="I42" s="33" t="s">
        <v>26</v>
      </c>
      <c r="J42" s="34" t="s">
        <v>27</v>
      </c>
      <c r="K42" s="35"/>
      <c r="L42" s="6"/>
      <c r="M42" s="6"/>
      <c r="N42" s="6"/>
      <c r="P42" s="22"/>
      <c r="Q42" s="23"/>
      <c r="R42" s="114" t="s">
        <v>446</v>
      </c>
      <c r="S42" s="25"/>
      <c r="T42" s="25"/>
      <c r="U42" s="25"/>
      <c r="V42" s="25"/>
      <c r="W42" s="25"/>
      <c r="X42" s="26"/>
      <c r="Y42" s="162"/>
      <c r="Z42" s="25"/>
    </row>
    <row r="43" spans="1:26">
      <c r="A43" s="36"/>
      <c r="B43" s="31"/>
      <c r="C43" s="31"/>
      <c r="D43" s="31"/>
      <c r="E43" s="31"/>
      <c r="F43" s="31"/>
      <c r="G43" s="37"/>
      <c r="H43" s="37"/>
      <c r="I43" s="37"/>
      <c r="J43" s="6"/>
      <c r="K43" s="6"/>
      <c r="L43" s="6"/>
      <c r="M43" s="6"/>
      <c r="N43" s="6"/>
      <c r="P43" s="22"/>
      <c r="Q43" s="23">
        <v>2.4400000000000002E-2</v>
      </c>
      <c r="R43" s="24" t="s">
        <v>469</v>
      </c>
      <c r="S43" s="25"/>
      <c r="T43" s="25"/>
      <c r="U43" s="25"/>
      <c r="V43" s="25"/>
      <c r="W43" s="25"/>
      <c r="X43" s="26"/>
      <c r="Y43" s="162"/>
      <c r="Z43" s="25"/>
    </row>
    <row r="44" spans="1:26">
      <c r="A44" s="39"/>
      <c r="B44" s="31"/>
      <c r="C44" s="31"/>
      <c r="D44" s="31"/>
      <c r="E44" s="31"/>
      <c r="F44" s="31"/>
      <c r="G44" s="37"/>
      <c r="H44" s="37"/>
      <c r="I44" s="37"/>
      <c r="J44" s="6"/>
      <c r="K44" s="6"/>
      <c r="L44" s="6"/>
      <c r="M44" s="6"/>
      <c r="N44" s="6"/>
      <c r="P44" s="22"/>
      <c r="Q44" s="23">
        <v>2.7900000000000001E-2</v>
      </c>
      <c r="R44" s="142" t="s">
        <v>350</v>
      </c>
      <c r="S44" s="25"/>
      <c r="T44" s="25" t="s">
        <v>149</v>
      </c>
      <c r="U44" s="25"/>
      <c r="V44" s="25"/>
      <c r="W44" s="25"/>
      <c r="X44" s="26"/>
      <c r="Y44" s="162"/>
      <c r="Z44" s="25"/>
    </row>
    <row r="45" spans="1:26">
      <c r="A45" s="36"/>
      <c r="B45" s="31"/>
      <c r="C45" s="31"/>
      <c r="D45" s="31"/>
      <c r="E45" s="31"/>
      <c r="F45" s="31" t="s">
        <v>193</v>
      </c>
      <c r="G45" s="37"/>
      <c r="H45" s="37"/>
      <c r="I45" s="37"/>
      <c r="J45" s="6"/>
      <c r="K45" s="6"/>
      <c r="L45" s="6"/>
      <c r="M45" s="6"/>
      <c r="N45" s="6"/>
      <c r="P45" s="22"/>
      <c r="Q45" s="22"/>
      <c r="R45" s="144" t="s">
        <v>387</v>
      </c>
      <c r="S45" s="25"/>
      <c r="T45" s="25"/>
      <c r="U45" s="25"/>
      <c r="V45" s="25"/>
      <c r="W45" s="25"/>
      <c r="X45" s="26"/>
      <c r="Y45" s="162"/>
      <c r="Z45" s="25"/>
    </row>
    <row r="46" spans="1:26">
      <c r="A46" s="40"/>
      <c r="B46" s="31"/>
      <c r="C46" s="31"/>
      <c r="D46" s="31"/>
      <c r="E46" s="31"/>
      <c r="F46" s="15"/>
      <c r="G46" s="37"/>
      <c r="H46" s="37"/>
      <c r="I46" s="37"/>
      <c r="J46" s="6"/>
      <c r="K46" s="6"/>
      <c r="L46" s="6"/>
      <c r="M46" s="6"/>
      <c r="N46" s="6"/>
      <c r="P46" s="22"/>
      <c r="Q46" s="23">
        <v>-4.0300000000000002E-2</v>
      </c>
      <c r="R46" s="38" t="s">
        <v>344</v>
      </c>
      <c r="S46" s="25"/>
      <c r="T46" s="25"/>
      <c r="U46" s="25"/>
      <c r="V46" s="25"/>
      <c r="W46" s="25"/>
      <c r="X46" s="26"/>
      <c r="Y46" s="162"/>
      <c r="Z46" s="25"/>
    </row>
    <row r="47" spans="1:26" ht="16.8">
      <c r="A47" s="41" t="s">
        <v>192</v>
      </c>
      <c r="B47" s="42" t="s">
        <v>221</v>
      </c>
      <c r="C47" s="42" t="s">
        <v>31</v>
      </c>
      <c r="D47" s="42" t="s">
        <v>222</v>
      </c>
      <c r="E47" s="42" t="s">
        <v>5</v>
      </c>
      <c r="F47" s="43"/>
      <c r="G47" s="44" t="s">
        <v>107</v>
      </c>
      <c r="H47" s="44" t="s">
        <v>73</v>
      </c>
      <c r="I47" s="44" t="s">
        <v>74</v>
      </c>
      <c r="J47" s="45" t="s">
        <v>109</v>
      </c>
      <c r="K47" s="46"/>
      <c r="L47" s="47"/>
      <c r="M47" s="48"/>
      <c r="N47" s="6"/>
      <c r="P47" s="22"/>
      <c r="Q47" s="22"/>
      <c r="R47" s="24"/>
      <c r="S47" s="25"/>
      <c r="T47" s="25"/>
      <c r="U47" s="25"/>
      <c r="V47" s="25"/>
      <c r="W47" s="25"/>
      <c r="X47" s="26"/>
      <c r="Y47" s="162"/>
      <c r="Z47" s="25"/>
    </row>
    <row r="48" spans="1:26" ht="16.8">
      <c r="A48" s="36"/>
      <c r="B48" s="49"/>
      <c r="C48" s="49"/>
      <c r="D48" s="49"/>
      <c r="E48" s="49"/>
      <c r="F48" s="43"/>
      <c r="G48" s="50"/>
      <c r="H48" s="50"/>
      <c r="I48" s="50"/>
      <c r="J48" s="51" t="s">
        <v>38</v>
      </c>
      <c r="K48" s="52"/>
      <c r="L48" s="52"/>
      <c r="M48" s="52"/>
      <c r="N48" s="6"/>
      <c r="P48" s="22"/>
      <c r="Q48" s="22"/>
      <c r="R48" s="191" t="s">
        <v>542</v>
      </c>
      <c r="S48" s="25"/>
      <c r="T48" s="25"/>
      <c r="U48" s="25"/>
      <c r="V48" s="25"/>
      <c r="W48" s="25"/>
      <c r="X48" s="26"/>
      <c r="Y48" s="162"/>
      <c r="Z48" s="25"/>
    </row>
    <row r="49" spans="1:26" ht="16.8">
      <c r="A49" s="39"/>
      <c r="B49" s="49"/>
      <c r="C49" s="49"/>
      <c r="D49" s="49"/>
      <c r="E49" s="49"/>
      <c r="F49" s="43"/>
      <c r="G49" s="50"/>
      <c r="H49" s="50"/>
      <c r="I49" s="50"/>
      <c r="J49" s="45" t="s">
        <v>39</v>
      </c>
      <c r="K49" s="53"/>
      <c r="L49" s="53"/>
      <c r="M49" s="53"/>
      <c r="N49" s="6"/>
      <c r="P49" s="22"/>
      <c r="Q49" s="23"/>
      <c r="R49" s="191" t="s">
        <v>543</v>
      </c>
      <c r="S49" s="141"/>
      <c r="T49" s="25"/>
      <c r="U49" s="25"/>
      <c r="V49" s="25"/>
      <c r="W49" s="25"/>
      <c r="X49" s="26"/>
      <c r="Y49" s="162"/>
      <c r="Z49" s="25"/>
    </row>
    <row r="50" spans="1:26" ht="16.8">
      <c r="A50" s="36"/>
      <c r="B50" s="49"/>
      <c r="C50" s="49"/>
      <c r="D50" s="49"/>
      <c r="E50" s="49"/>
      <c r="F50" s="43"/>
      <c r="G50" s="50"/>
      <c r="H50" s="50"/>
      <c r="I50" s="50"/>
      <c r="J50" s="45" t="s">
        <v>40</v>
      </c>
      <c r="K50" s="54"/>
      <c r="L50" s="54"/>
      <c r="M50" s="54"/>
      <c r="N50" s="6"/>
      <c r="P50" s="22"/>
      <c r="Q50" s="22"/>
      <c r="R50" s="191" t="s">
        <v>544</v>
      </c>
      <c r="S50" s="141"/>
      <c r="T50" s="25"/>
      <c r="U50" s="25"/>
      <c r="V50" s="25"/>
      <c r="W50" s="25"/>
      <c r="X50" s="55"/>
      <c r="Y50" s="162"/>
      <c r="Z50" s="25"/>
    </row>
    <row r="51" spans="1:26" ht="16.8">
      <c r="A51" s="36"/>
      <c r="B51" s="15"/>
      <c r="C51" s="15"/>
      <c r="D51" s="15"/>
      <c r="E51" s="49"/>
      <c r="F51" s="49"/>
      <c r="G51" s="15"/>
      <c r="H51" s="56"/>
      <c r="I51" s="56"/>
      <c r="J51" s="45" t="s">
        <v>223</v>
      </c>
      <c r="K51" s="57"/>
      <c r="L51" s="53"/>
      <c r="M51" s="53"/>
      <c r="N51" s="6"/>
      <c r="P51" s="22"/>
      <c r="Q51" s="22"/>
      <c r="R51" s="187" t="s">
        <v>564</v>
      </c>
      <c r="S51" s="25"/>
      <c r="T51" s="25"/>
      <c r="U51" s="25"/>
      <c r="V51" s="179" t="s">
        <v>562</v>
      </c>
      <c r="W51" s="25"/>
      <c r="X51" s="55"/>
      <c r="Y51" s="162"/>
      <c r="Z51" s="25"/>
    </row>
    <row r="52" spans="1:26" ht="16.8">
      <c r="A52" s="58" t="s">
        <v>43</v>
      </c>
      <c r="B52" s="59" t="s">
        <v>75</v>
      </c>
      <c r="C52" s="59" t="s">
        <v>76</v>
      </c>
      <c r="D52" s="59" t="s">
        <v>114</v>
      </c>
      <c r="E52" s="60" t="s">
        <v>196</v>
      </c>
      <c r="F52" s="60"/>
      <c r="G52" s="61"/>
      <c r="H52" s="62"/>
      <c r="I52" s="63"/>
      <c r="J52" s="64"/>
      <c r="K52" s="65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162"/>
      <c r="Z52" s="25"/>
    </row>
    <row r="53" spans="1:26">
      <c r="A53" s="36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 t="s">
        <v>384</v>
      </c>
      <c r="S53" s="25"/>
      <c r="T53" s="25"/>
      <c r="U53" s="25"/>
      <c r="V53" s="25"/>
      <c r="W53" s="25"/>
      <c r="X53" s="55"/>
      <c r="Y53" s="162"/>
      <c r="Z53" s="25"/>
    </row>
    <row r="54" spans="1:26">
      <c r="A54" s="39"/>
      <c r="B54" s="66"/>
      <c r="C54" s="66"/>
      <c r="D54" s="66"/>
      <c r="E54" s="66"/>
      <c r="F54" s="66"/>
      <c r="G54" s="15"/>
      <c r="H54" s="15"/>
      <c r="I54" s="15"/>
      <c r="J54" s="67"/>
      <c r="K54" s="6"/>
      <c r="L54" s="6"/>
      <c r="M54" s="6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162"/>
      <c r="Z54" s="25"/>
    </row>
    <row r="55" spans="1:26">
      <c r="A55" s="36"/>
      <c r="B55" s="66"/>
      <c r="C55" s="66"/>
      <c r="D55" s="66"/>
      <c r="E55" s="66"/>
      <c r="F55" s="66"/>
      <c r="G55" s="15"/>
      <c r="H55" s="15"/>
      <c r="I55" s="15"/>
      <c r="J55" s="67"/>
      <c r="K55" s="6"/>
      <c r="L55" s="6"/>
      <c r="M55" s="6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162"/>
      <c r="Z55" s="25"/>
    </row>
    <row r="56" spans="1:26">
      <c r="A56" s="40"/>
      <c r="B56" s="66"/>
      <c r="C56" s="66"/>
      <c r="D56" s="66"/>
      <c r="E56" s="66"/>
      <c r="F56" s="66"/>
      <c r="G56" s="15"/>
      <c r="H56" s="15"/>
      <c r="I56" s="15"/>
      <c r="J56" s="67"/>
      <c r="K56" s="6"/>
      <c r="L56" s="6"/>
      <c r="M56" s="6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162"/>
      <c r="Z56" s="25"/>
    </row>
    <row r="57" spans="1:26" ht="16.8">
      <c r="A57" s="68" t="s">
        <v>77</v>
      </c>
      <c r="B57" s="69" t="s">
        <v>197</v>
      </c>
      <c r="C57" s="69" t="s">
        <v>78</v>
      </c>
      <c r="D57" s="69" t="s">
        <v>224</v>
      </c>
      <c r="E57" s="69" t="s">
        <v>225</v>
      </c>
      <c r="F57" s="70" t="s">
        <v>80</v>
      </c>
      <c r="G57" s="71"/>
      <c r="H57" s="72"/>
      <c r="I57" s="73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162"/>
      <c r="Z57" s="25"/>
    </row>
    <row r="58" spans="1:26" ht="19.8">
      <c r="A58" s="36"/>
      <c r="B58" s="75"/>
      <c r="C58" s="75"/>
      <c r="D58" s="75"/>
      <c r="E58" s="75"/>
      <c r="F58" s="76" t="s">
        <v>210</v>
      </c>
      <c r="G58" s="77"/>
      <c r="H58" s="77"/>
      <c r="I58" s="77"/>
      <c r="J58" s="74"/>
      <c r="K58" s="5"/>
      <c r="L58" s="5"/>
      <c r="M58" s="5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162"/>
      <c r="Z58" s="25"/>
    </row>
    <row r="59" spans="1:26" ht="19.8">
      <c r="A59" s="39"/>
      <c r="B59" s="75"/>
      <c r="C59" s="75"/>
      <c r="D59" s="75"/>
      <c r="E59" s="75"/>
      <c r="F59" s="78" t="s">
        <v>55</v>
      </c>
      <c r="G59" s="77"/>
      <c r="H59" s="77"/>
      <c r="I59" s="77"/>
      <c r="J59" s="74"/>
      <c r="K59" s="5"/>
      <c r="L59" s="5"/>
      <c r="M59" s="5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162"/>
      <c r="Z59" s="25"/>
    </row>
    <row r="60" spans="1:26" ht="16.8">
      <c r="A60" s="36"/>
      <c r="B60" s="75"/>
      <c r="C60" s="75"/>
      <c r="D60" s="75"/>
      <c r="E60" s="75"/>
      <c r="F60" s="79"/>
      <c r="G60" s="79"/>
      <c r="H60" s="77"/>
      <c r="I60" s="77"/>
      <c r="J60" s="74"/>
      <c r="K60" s="5"/>
      <c r="L60" s="5"/>
      <c r="M60" s="5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162"/>
      <c r="Z60" s="25"/>
    </row>
    <row r="61" spans="1:26">
      <c r="A61" s="36"/>
      <c r="B61" s="75"/>
      <c r="C61" s="75"/>
      <c r="D61" s="75"/>
      <c r="E61" s="75"/>
      <c r="F61" s="75"/>
      <c r="G61" s="75"/>
      <c r="H61" s="15"/>
      <c r="I61" s="15"/>
      <c r="J61" s="67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162"/>
      <c r="Z61" s="25"/>
    </row>
    <row r="62" spans="1:26">
      <c r="A62" s="36"/>
      <c r="B62" s="15"/>
      <c r="C62" s="15"/>
      <c r="D62" s="15"/>
      <c r="E62" s="15"/>
      <c r="F62" s="15"/>
      <c r="G62" s="15"/>
      <c r="H62" s="15"/>
      <c r="I62" s="15"/>
      <c r="J62" s="67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162"/>
      <c r="Z62" s="25"/>
    </row>
    <row r="63" spans="1:26">
      <c r="A63" s="36"/>
      <c r="B63" s="15"/>
      <c r="C63" s="15"/>
      <c r="D63" s="15"/>
      <c r="E63" s="15"/>
      <c r="F63" s="15"/>
      <c r="G63" s="15"/>
      <c r="H63" s="15"/>
      <c r="I63" s="15"/>
      <c r="J63" s="67"/>
      <c r="K63" s="6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55"/>
      <c r="Y63" s="162"/>
      <c r="Z63" s="25"/>
    </row>
    <row r="64" spans="1:26">
      <c r="A64" s="36"/>
      <c r="B64" s="15"/>
      <c r="C64" s="15"/>
      <c r="D64" s="20"/>
      <c r="E64" s="20"/>
      <c r="F64" s="20"/>
      <c r="G64" s="20"/>
      <c r="H64" s="20"/>
      <c r="I64" s="20"/>
      <c r="J64" s="21"/>
      <c r="K64" s="6"/>
      <c r="L64" s="6"/>
      <c r="M64" s="6"/>
      <c r="N64" s="6"/>
      <c r="P64" s="22"/>
      <c r="Q64" s="22"/>
      <c r="R64" s="24"/>
      <c r="S64" s="25"/>
      <c r="T64" s="25"/>
      <c r="U64" s="25"/>
      <c r="V64" s="25"/>
      <c r="W64" s="25"/>
      <c r="X64" s="55"/>
      <c r="Y64" s="162"/>
      <c r="Z64" s="25"/>
    </row>
    <row r="65" spans="1:26" ht="16.8" thickBot="1">
      <c r="A65" s="80"/>
      <c r="B65" s="20"/>
      <c r="C65" s="20"/>
      <c r="D65" s="20"/>
      <c r="E65" s="81"/>
      <c r="F65" s="82"/>
      <c r="G65" s="81"/>
      <c r="H65" s="81"/>
      <c r="I65" s="81"/>
      <c r="J65" s="81"/>
      <c r="K65" s="81"/>
      <c r="L65" s="81"/>
      <c r="M65" s="81"/>
      <c r="N65" s="81"/>
      <c r="P65" s="22"/>
      <c r="Q65" s="22"/>
      <c r="R65" s="24"/>
      <c r="S65" s="25"/>
      <c r="T65" s="25"/>
      <c r="U65" s="25"/>
      <c r="V65" s="25"/>
      <c r="W65" s="25"/>
      <c r="X65" s="55"/>
      <c r="Y65" s="162"/>
      <c r="Z65" s="25"/>
    </row>
    <row r="66" spans="1:26" ht="17.399999999999999" thickBot="1">
      <c r="A66" s="83" t="s">
        <v>1</v>
      </c>
      <c r="B66" s="84" t="s">
        <v>200</v>
      </c>
      <c r="C66" s="84" t="s">
        <v>226</v>
      </c>
      <c r="D66" s="85" t="s">
        <v>227</v>
      </c>
      <c r="E66" s="86" t="s">
        <v>199</v>
      </c>
      <c r="F66" s="86" t="s">
        <v>83</v>
      </c>
      <c r="G66" s="86" t="s">
        <v>228</v>
      </c>
      <c r="H66" s="87" t="s">
        <v>202</v>
      </c>
      <c r="I66" s="86" t="s">
        <v>203</v>
      </c>
      <c r="J66" s="86" t="s">
        <v>84</v>
      </c>
      <c r="K66" s="88" t="s">
        <v>85</v>
      </c>
      <c r="L66" s="88" t="s">
        <v>128</v>
      </c>
      <c r="M66" s="89" t="s">
        <v>229</v>
      </c>
      <c r="N66" s="90" t="s">
        <v>67</v>
      </c>
      <c r="P66" s="22"/>
      <c r="Q66" s="22"/>
      <c r="R66" s="24"/>
      <c r="S66" s="25"/>
      <c r="T66" s="25"/>
      <c r="U66" s="25"/>
      <c r="V66" s="25"/>
      <c r="W66" s="25"/>
      <c r="X66" s="55"/>
      <c r="Y66" s="162"/>
      <c r="Z66" s="25"/>
    </row>
    <row r="67" spans="1:26">
      <c r="A67" s="91"/>
      <c r="B67" s="92"/>
      <c r="C67" s="92"/>
      <c r="D67" s="92"/>
      <c r="E67" s="92"/>
      <c r="F67" s="93"/>
      <c r="G67" s="93"/>
      <c r="H67" s="93"/>
      <c r="I67" s="93"/>
      <c r="J67" s="94"/>
      <c r="K67" s="95"/>
      <c r="L67" s="95"/>
      <c r="M67" s="95"/>
      <c r="N67" s="65"/>
      <c r="P67" s="22"/>
      <c r="Q67" s="22"/>
      <c r="R67" s="24"/>
      <c r="S67" s="25"/>
      <c r="T67" s="25"/>
      <c r="U67" s="25"/>
      <c r="V67" s="25"/>
      <c r="W67" s="25"/>
      <c r="X67" s="55"/>
      <c r="Y67" s="162"/>
      <c r="Z67" s="25"/>
    </row>
    <row r="68" spans="1:26">
      <c r="A68" s="96"/>
      <c r="B68" s="97"/>
      <c r="C68" s="97"/>
      <c r="D68" s="97"/>
      <c r="E68" s="97"/>
      <c r="F68" s="98"/>
      <c r="G68" s="98"/>
      <c r="H68" s="98"/>
      <c r="I68" s="98"/>
      <c r="J68" s="66"/>
      <c r="K68" s="99"/>
      <c r="L68" s="99"/>
      <c r="M68" s="99"/>
      <c r="N68" s="6"/>
      <c r="P68" s="100"/>
      <c r="Q68" s="100"/>
      <c r="R68" s="101"/>
      <c r="S68" s="102"/>
      <c r="T68" s="102"/>
      <c r="U68" s="102"/>
      <c r="V68" s="102"/>
      <c r="W68" s="102"/>
      <c r="X68" s="103"/>
      <c r="Y68" s="163"/>
      <c r="Z68" s="25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P69" s="25"/>
      <c r="Q69" s="25"/>
      <c r="R69" s="25"/>
      <c r="S69" s="25"/>
      <c r="T69" s="25"/>
      <c r="U69" s="25"/>
      <c r="V69" s="25"/>
      <c r="W69" s="25"/>
      <c r="X69" s="25"/>
      <c r="Y69" s="164"/>
      <c r="Z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P70" s="25"/>
      <c r="Q70" s="25"/>
      <c r="R70" s="25"/>
      <c r="S70" s="25"/>
      <c r="T70" s="25"/>
      <c r="U70" s="25"/>
      <c r="V70" s="25"/>
      <c r="W70" s="25"/>
      <c r="X70" s="25"/>
      <c r="Y70" s="164"/>
      <c r="Z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P71" s="25"/>
      <c r="Q71" s="25"/>
      <c r="R71" s="25"/>
      <c r="S71" s="25"/>
      <c r="T71" s="25"/>
      <c r="U71" s="25"/>
      <c r="V71" s="25"/>
      <c r="W71" s="25"/>
      <c r="X71" s="25"/>
      <c r="Y71" s="164"/>
      <c r="Z71" s="25"/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16" workbookViewId="0">
      <selection activeCell="A2" sqref="A2:A4"/>
    </sheetView>
  </sheetViews>
  <sheetFormatPr defaultRowHeight="16.2"/>
  <cols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 ht="16.8">
      <c r="A1" s="1" t="s">
        <v>230</v>
      </c>
      <c r="B1" s="1" t="s">
        <v>231</v>
      </c>
      <c r="C1" s="1" t="s">
        <v>2</v>
      </c>
      <c r="D1" s="1" t="s">
        <v>3</v>
      </c>
      <c r="E1" s="1" t="s">
        <v>232</v>
      </c>
      <c r="F1" s="1" t="s">
        <v>5</v>
      </c>
      <c r="G1" s="2" t="s">
        <v>233</v>
      </c>
      <c r="H1" s="3"/>
      <c r="I1" s="4"/>
      <c r="J1" s="4"/>
      <c r="K1" s="5"/>
      <c r="L1" s="6"/>
      <c r="M1" s="6"/>
      <c r="N1" s="6"/>
      <c r="O1" s="7"/>
      <c r="P1" s="8" t="s">
        <v>234</v>
      </c>
      <c r="Q1" s="9"/>
      <c r="R1" s="10"/>
      <c r="S1" s="11"/>
      <c r="T1" s="11"/>
      <c r="U1" s="11"/>
      <c r="V1" s="11"/>
      <c r="W1" s="11"/>
      <c r="X1" s="12"/>
      <c r="Y1" s="9"/>
    </row>
    <row r="2" spans="1:25" ht="16.8">
      <c r="A2" s="370" t="s">
        <v>359</v>
      </c>
      <c r="B2" s="166" t="s">
        <v>478</v>
      </c>
      <c r="C2" s="15">
        <v>11.85</v>
      </c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68</v>
      </c>
      <c r="U2" s="11" t="s">
        <v>69</v>
      </c>
      <c r="V2" s="11" t="s">
        <v>191</v>
      </c>
      <c r="W2" s="11" t="s">
        <v>171</v>
      </c>
      <c r="X2" s="12" t="s">
        <v>70</v>
      </c>
      <c r="Y2" s="9" t="s">
        <v>235</v>
      </c>
    </row>
    <row r="3" spans="1:25">
      <c r="A3" s="370">
        <v>2889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 t="s">
        <v>354</v>
      </c>
      <c r="Q3" s="23">
        <v>2.7400000000000001E-2</v>
      </c>
      <c r="R3" s="24" t="s">
        <v>355</v>
      </c>
      <c r="S3" s="25">
        <v>12.4</v>
      </c>
      <c r="T3" s="25">
        <v>5.49</v>
      </c>
      <c r="U3" s="25">
        <v>0.94</v>
      </c>
      <c r="V3" s="26">
        <v>0.96</v>
      </c>
      <c r="W3" s="25">
        <v>8.08</v>
      </c>
      <c r="X3" s="26" t="s">
        <v>329</v>
      </c>
      <c r="Y3" s="27"/>
    </row>
    <row r="4" spans="1:25">
      <c r="A4" s="368" t="s">
        <v>545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3.4599999999999999E-2</v>
      </c>
      <c r="R4" s="114" t="s">
        <v>356</v>
      </c>
      <c r="S4" s="25"/>
      <c r="T4" s="25"/>
      <c r="U4" s="25"/>
      <c r="V4" s="26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236</v>
      </c>
      <c r="F5" s="31"/>
      <c r="G5" s="32" t="s">
        <v>24</v>
      </c>
      <c r="H5" s="32" t="s">
        <v>237</v>
      </c>
      <c r="I5" s="33" t="s">
        <v>26</v>
      </c>
      <c r="J5" s="34" t="s">
        <v>27</v>
      </c>
      <c r="K5" s="35"/>
      <c r="L5" s="6"/>
      <c r="M5" s="6"/>
      <c r="N5" s="6"/>
      <c r="P5" s="22"/>
      <c r="Q5" s="23">
        <v>2.4400000000000002E-2</v>
      </c>
      <c r="R5" s="24" t="s">
        <v>357</v>
      </c>
      <c r="S5" s="25"/>
      <c r="T5" s="25"/>
      <c r="U5" s="25"/>
      <c r="V5" s="26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2"/>
      <c r="R6" s="108" t="s">
        <v>340</v>
      </c>
      <c r="S6" s="25"/>
      <c r="T6" s="25"/>
      <c r="U6" s="25"/>
      <c r="V6" s="26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110">
        <v>-1.46E-2</v>
      </c>
      <c r="R7" s="38" t="s">
        <v>358</v>
      </c>
      <c r="S7" s="25"/>
      <c r="T7" s="25"/>
      <c r="U7" s="25"/>
      <c r="V7" s="26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193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24"/>
      <c r="S8" s="25"/>
      <c r="T8" s="25"/>
      <c r="U8" s="25"/>
      <c r="V8" s="26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191" t="s">
        <v>548</v>
      </c>
      <c r="S9" s="25"/>
      <c r="T9" s="25"/>
      <c r="U9" s="25"/>
      <c r="V9" s="26"/>
      <c r="W9" s="25"/>
      <c r="X9" s="26"/>
      <c r="Y9" s="6"/>
    </row>
    <row r="10" spans="1:25" ht="16.8">
      <c r="A10" s="41" t="s">
        <v>238</v>
      </c>
      <c r="B10" s="42" t="s">
        <v>206</v>
      </c>
      <c r="C10" s="42" t="s">
        <v>239</v>
      </c>
      <c r="D10" s="42" t="s">
        <v>72</v>
      </c>
      <c r="E10" s="42" t="s">
        <v>177</v>
      </c>
      <c r="F10" s="43"/>
      <c r="G10" s="44" t="s">
        <v>208</v>
      </c>
      <c r="H10" s="44" t="s">
        <v>240</v>
      </c>
      <c r="I10" s="44" t="s">
        <v>241</v>
      </c>
      <c r="J10" s="45" t="s">
        <v>109</v>
      </c>
      <c r="K10" s="46"/>
      <c r="L10" s="47"/>
      <c r="M10" s="48"/>
      <c r="N10" s="6"/>
      <c r="P10" s="22"/>
      <c r="Q10" s="22"/>
      <c r="R10" s="191" t="s">
        <v>601</v>
      </c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187" t="s">
        <v>546</v>
      </c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242</v>
      </c>
      <c r="K12" s="53"/>
      <c r="L12" s="53"/>
      <c r="M12" s="53"/>
      <c r="N12" s="6"/>
      <c r="P12" s="22"/>
      <c r="Q12" s="22"/>
      <c r="R12" s="191" t="s">
        <v>547</v>
      </c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111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28</v>
      </c>
      <c r="W14" s="25"/>
      <c r="X14" s="55"/>
      <c r="Y14" s="6"/>
    </row>
    <row r="15" spans="1:25" ht="16.8">
      <c r="A15" s="58" t="s">
        <v>243</v>
      </c>
      <c r="B15" s="59" t="s">
        <v>113</v>
      </c>
      <c r="C15" s="59" t="s">
        <v>244</v>
      </c>
      <c r="D15" s="59" t="s">
        <v>114</v>
      </c>
      <c r="E15" s="60" t="s">
        <v>157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 t="s">
        <v>382</v>
      </c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77</v>
      </c>
      <c r="B20" s="69" t="s">
        <v>117</v>
      </c>
      <c r="C20" s="69" t="s">
        <v>78</v>
      </c>
      <c r="D20" s="69" t="s">
        <v>185</v>
      </c>
      <c r="E20" s="69" t="s">
        <v>52</v>
      </c>
      <c r="F20" s="70" t="s">
        <v>80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210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7.399999999999999" thickBot="1">
      <c r="A29" s="83" t="s">
        <v>199</v>
      </c>
      <c r="B29" s="84" t="s">
        <v>200</v>
      </c>
      <c r="C29" s="84" t="s">
        <v>60</v>
      </c>
      <c r="D29" s="85" t="s">
        <v>82</v>
      </c>
      <c r="E29" s="86" t="s">
        <v>199</v>
      </c>
      <c r="F29" s="86" t="s">
        <v>124</v>
      </c>
      <c r="G29" s="86" t="s">
        <v>60</v>
      </c>
      <c r="H29" s="87" t="s">
        <v>202</v>
      </c>
      <c r="I29" s="86" t="s">
        <v>203</v>
      </c>
      <c r="J29" s="86" t="s">
        <v>245</v>
      </c>
      <c r="K29" s="88" t="s">
        <v>127</v>
      </c>
      <c r="L29" s="88" t="s">
        <v>86</v>
      </c>
      <c r="M29" s="89" t="s">
        <v>66</v>
      </c>
      <c r="N29" s="90" t="s">
        <v>246</v>
      </c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</row>
    <row r="32" spans="1: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6" ht="16.8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2" t="s">
        <v>6</v>
      </c>
      <c r="H36" s="3"/>
      <c r="I36" s="4"/>
      <c r="J36" s="4"/>
      <c r="K36" s="5"/>
      <c r="L36" s="6"/>
      <c r="M36" s="6"/>
      <c r="N36" s="6"/>
      <c r="O36" s="7"/>
      <c r="P36" s="8" t="s">
        <v>7</v>
      </c>
      <c r="Q36" s="9"/>
      <c r="R36" s="10"/>
      <c r="S36" s="11"/>
      <c r="T36" s="11"/>
      <c r="U36" s="11"/>
      <c r="V36" s="11"/>
      <c r="W36" s="11"/>
      <c r="X36" s="12"/>
      <c r="Y36" s="9"/>
      <c r="Z36" s="25"/>
    </row>
    <row r="37" spans="1:26" ht="16.8">
      <c r="A37" s="370" t="s">
        <v>687</v>
      </c>
      <c r="B37" s="14"/>
      <c r="C37" s="15"/>
      <c r="D37" s="15"/>
      <c r="E37" s="15"/>
      <c r="F37" s="15"/>
      <c r="G37" s="2" t="s">
        <v>8</v>
      </c>
      <c r="H37" s="16"/>
      <c r="I37" s="17"/>
      <c r="J37" s="18"/>
      <c r="K37" s="5"/>
      <c r="L37" s="6"/>
      <c r="M37" s="6"/>
      <c r="N37" s="6"/>
      <c r="O37" s="7"/>
      <c r="P37" s="11" t="s">
        <v>1</v>
      </c>
      <c r="Q37" s="9" t="s">
        <v>10</v>
      </c>
      <c r="R37" s="10" t="s">
        <v>11</v>
      </c>
      <c r="S37" s="11" t="s">
        <v>12</v>
      </c>
      <c r="T37" s="11" t="s">
        <v>13</v>
      </c>
      <c r="U37" s="11" t="s">
        <v>14</v>
      </c>
      <c r="V37" s="11" t="s">
        <v>15</v>
      </c>
      <c r="W37" s="11" t="s">
        <v>16</v>
      </c>
      <c r="X37" s="12" t="s">
        <v>17</v>
      </c>
      <c r="Y37" s="9" t="s">
        <v>18</v>
      </c>
      <c r="Z37" s="152" t="s">
        <v>436</v>
      </c>
    </row>
    <row r="38" spans="1:26">
      <c r="A38" s="370"/>
      <c r="B38" s="15"/>
      <c r="C38" s="15"/>
      <c r="D38" s="15"/>
      <c r="E38" s="15"/>
      <c r="F38" s="15"/>
      <c r="G38" s="19"/>
      <c r="H38" s="20"/>
      <c r="I38" s="20"/>
      <c r="J38" s="21"/>
      <c r="K38" s="6"/>
      <c r="L38" s="6"/>
      <c r="M38" s="6"/>
      <c r="N38" s="6"/>
      <c r="P38" s="22"/>
      <c r="Q38" s="23"/>
      <c r="R38" s="24"/>
      <c r="S38" s="25"/>
      <c r="T38" s="25"/>
      <c r="U38" s="25"/>
      <c r="V38" s="25"/>
      <c r="W38" s="25"/>
      <c r="X38" s="26"/>
      <c r="Y38" s="27"/>
      <c r="Z38" s="25"/>
    </row>
    <row r="39" spans="1:26">
      <c r="A39" s="368"/>
      <c r="B39" s="20"/>
      <c r="C39" s="20"/>
      <c r="D39" s="20"/>
      <c r="E39" s="20"/>
      <c r="F39" s="20"/>
      <c r="G39" s="20"/>
      <c r="H39" s="20"/>
      <c r="I39" s="20"/>
      <c r="J39" s="21"/>
      <c r="K39" s="6"/>
      <c r="L39" s="6"/>
      <c r="M39" s="6"/>
      <c r="N39" s="6"/>
      <c r="P39" s="22"/>
      <c r="Q39" s="23"/>
      <c r="R39" s="24"/>
      <c r="S39" s="25"/>
      <c r="T39" s="25"/>
      <c r="U39" s="25"/>
      <c r="V39" s="25"/>
      <c r="W39" s="25"/>
      <c r="X39" s="26"/>
      <c r="Y39" s="6"/>
      <c r="Z39" s="25"/>
    </row>
    <row r="40" spans="1:26" ht="16.8">
      <c r="A40" s="29" t="s">
        <v>19</v>
      </c>
      <c r="B40" s="30" t="s">
        <v>20</v>
      </c>
      <c r="C40" s="30" t="s">
        <v>21</v>
      </c>
      <c r="D40" s="30" t="s">
        <v>22</v>
      </c>
      <c r="E40" s="30" t="s">
        <v>23</v>
      </c>
      <c r="F40" s="31"/>
      <c r="G40" s="32" t="s">
        <v>24</v>
      </c>
      <c r="H40" s="32" t="s">
        <v>25</v>
      </c>
      <c r="I40" s="33" t="s">
        <v>26</v>
      </c>
      <c r="J40" s="34" t="s">
        <v>27</v>
      </c>
      <c r="K40" s="35"/>
      <c r="L40" s="6"/>
      <c r="M40" s="6"/>
      <c r="N40" s="6"/>
      <c r="P40" s="22"/>
      <c r="Q40" s="22"/>
      <c r="R40" s="24"/>
      <c r="S40" s="25"/>
      <c r="T40" s="25"/>
      <c r="U40" s="25"/>
      <c r="V40" s="25"/>
      <c r="W40" s="25"/>
      <c r="X40" s="26"/>
      <c r="Y40" s="6"/>
      <c r="Z40" s="25"/>
    </row>
    <row r="41" spans="1:26">
      <c r="A41" s="36"/>
      <c r="B41" s="31"/>
      <c r="C41" s="31"/>
      <c r="D41" s="31"/>
      <c r="E41" s="31"/>
      <c r="F41" s="31"/>
      <c r="G41" s="37"/>
      <c r="H41" s="37"/>
      <c r="I41" s="37"/>
      <c r="J41" s="6"/>
      <c r="K41" s="6"/>
      <c r="L41" s="6"/>
      <c r="M41" s="6"/>
      <c r="N41" s="6"/>
      <c r="P41" s="22"/>
      <c r="Q41" s="23"/>
      <c r="R41" s="38"/>
      <c r="S41" s="25"/>
      <c r="T41" s="25"/>
      <c r="U41" s="25"/>
      <c r="V41" s="25"/>
      <c r="W41" s="25"/>
      <c r="X41" s="26"/>
      <c r="Y41" s="6"/>
      <c r="Z41" s="25"/>
    </row>
    <row r="42" spans="1:26">
      <c r="A42" s="39"/>
      <c r="B42" s="31"/>
      <c r="C42" s="31"/>
      <c r="D42" s="31"/>
      <c r="E42" s="31"/>
      <c r="F42" s="31"/>
      <c r="G42" s="37"/>
      <c r="H42" s="37"/>
      <c r="I42" s="37"/>
      <c r="J42" s="6"/>
      <c r="K42" s="6"/>
      <c r="L42" s="6"/>
      <c r="M42" s="6"/>
      <c r="N42" s="6"/>
      <c r="P42" s="22"/>
      <c r="Q42" s="22"/>
      <c r="R42" s="24"/>
      <c r="S42" s="25"/>
      <c r="T42" s="25" t="s">
        <v>28</v>
      </c>
      <c r="U42" s="25"/>
      <c r="V42" s="25"/>
      <c r="W42" s="25"/>
      <c r="X42" s="26"/>
      <c r="Y42" s="6"/>
      <c r="Z42" s="25"/>
    </row>
    <row r="43" spans="1:26">
      <c r="A43" s="36"/>
      <c r="B43" s="31"/>
      <c r="C43" s="31"/>
      <c r="D43" s="31"/>
      <c r="E43" s="31"/>
      <c r="F43" s="31" t="s">
        <v>28</v>
      </c>
      <c r="G43" s="37"/>
      <c r="H43" s="37"/>
      <c r="I43" s="37"/>
      <c r="J43" s="6"/>
      <c r="K43" s="6"/>
      <c r="L43" s="6"/>
      <c r="M43" s="6"/>
      <c r="N43" s="6"/>
      <c r="P43" s="22"/>
      <c r="Q43" s="22"/>
      <c r="R43" s="24"/>
      <c r="S43" s="25"/>
      <c r="T43" s="25"/>
      <c r="U43" s="25"/>
      <c r="V43" s="25"/>
      <c r="W43" s="25"/>
      <c r="X43" s="26"/>
      <c r="Y43" s="6"/>
      <c r="Z43" s="25"/>
    </row>
    <row r="44" spans="1:26">
      <c r="A44" s="40"/>
      <c r="B44" s="31"/>
      <c r="C44" s="31"/>
      <c r="D44" s="31"/>
      <c r="E44" s="31"/>
      <c r="F44" s="15"/>
      <c r="G44" s="37"/>
      <c r="H44" s="37"/>
      <c r="I44" s="37"/>
      <c r="J44" s="6"/>
      <c r="K44" s="6"/>
      <c r="L44" s="6"/>
      <c r="M44" s="6"/>
      <c r="N44" s="6"/>
      <c r="P44" s="22"/>
      <c r="Q44" s="22"/>
      <c r="R44" s="24"/>
      <c r="S44" s="25"/>
      <c r="T44" s="25"/>
      <c r="U44" s="25"/>
      <c r="V44" s="25"/>
      <c r="W44" s="25"/>
      <c r="X44" s="26"/>
      <c r="Y44" s="6"/>
      <c r="Z44" s="25"/>
    </row>
    <row r="45" spans="1:26" ht="16.8">
      <c r="A45" s="41" t="s">
        <v>29</v>
      </c>
      <c r="B45" s="42" t="s">
        <v>30</v>
      </c>
      <c r="C45" s="42" t="s">
        <v>31</v>
      </c>
      <c r="D45" s="42" t="s">
        <v>32</v>
      </c>
      <c r="E45" s="42" t="s">
        <v>5</v>
      </c>
      <c r="F45" s="43"/>
      <c r="G45" s="44" t="s">
        <v>34</v>
      </c>
      <c r="H45" s="44" t="s">
        <v>35</v>
      </c>
      <c r="I45" s="44" t="s">
        <v>36</v>
      </c>
      <c r="J45" s="45" t="s">
        <v>37</v>
      </c>
      <c r="K45" s="46"/>
      <c r="L45" s="47"/>
      <c r="M45" s="48"/>
      <c r="N45" s="6"/>
      <c r="P45" s="22"/>
      <c r="Q45" s="22"/>
      <c r="R45" s="24"/>
      <c r="S45" s="25"/>
      <c r="T45" s="25"/>
      <c r="U45" s="25"/>
      <c r="V45" s="25"/>
      <c r="W45" s="25"/>
      <c r="X45" s="26"/>
      <c r="Y45" s="6"/>
      <c r="Z45" s="25"/>
    </row>
    <row r="46" spans="1:26" ht="16.8">
      <c r="A46" s="36"/>
      <c r="B46" s="49"/>
      <c r="C46" s="49"/>
      <c r="D46" s="49"/>
      <c r="E46" s="49"/>
      <c r="F46" s="43"/>
      <c r="G46" s="50"/>
      <c r="H46" s="50"/>
      <c r="I46" s="50"/>
      <c r="J46" s="51" t="s">
        <v>38</v>
      </c>
      <c r="K46" s="52"/>
      <c r="L46" s="52"/>
      <c r="M46" s="52"/>
      <c r="N46" s="6"/>
      <c r="P46" s="22"/>
      <c r="Q46" s="22"/>
      <c r="R46" s="24"/>
      <c r="S46" s="25"/>
      <c r="T46" s="25"/>
      <c r="U46" s="25"/>
      <c r="V46" s="25"/>
      <c r="W46" s="25"/>
      <c r="X46" s="26"/>
      <c r="Y46" s="6"/>
      <c r="Z46" s="25"/>
    </row>
    <row r="47" spans="1:26" ht="16.8">
      <c r="A47" s="39"/>
      <c r="B47" s="49"/>
      <c r="C47" s="49"/>
      <c r="D47" s="49"/>
      <c r="E47" s="49"/>
      <c r="F47" s="43"/>
      <c r="G47" s="50"/>
      <c r="H47" s="50"/>
      <c r="I47" s="50"/>
      <c r="J47" s="45" t="s">
        <v>39</v>
      </c>
      <c r="K47" s="53"/>
      <c r="L47" s="53"/>
      <c r="M47" s="53"/>
      <c r="N47" s="6"/>
      <c r="P47" s="22"/>
      <c r="Q47" s="22"/>
      <c r="R47" s="24"/>
      <c r="S47" s="25"/>
      <c r="T47" s="25"/>
      <c r="U47" s="25"/>
      <c r="V47" s="25"/>
      <c r="W47" s="25"/>
      <c r="X47" s="26"/>
      <c r="Y47" s="6"/>
      <c r="Z47" s="25"/>
    </row>
    <row r="48" spans="1:26" ht="16.8">
      <c r="A48" s="36"/>
      <c r="B48" s="49"/>
      <c r="C48" s="49"/>
      <c r="D48" s="49"/>
      <c r="E48" s="49"/>
      <c r="F48" s="43"/>
      <c r="G48" s="50"/>
      <c r="H48" s="50"/>
      <c r="I48" s="50"/>
      <c r="J48" s="45" t="s">
        <v>40</v>
      </c>
      <c r="K48" s="54"/>
      <c r="L48" s="54"/>
      <c r="M48" s="54"/>
      <c r="N48" s="6"/>
      <c r="P48" s="22"/>
      <c r="Q48" s="22"/>
      <c r="R48" s="24"/>
      <c r="S48" s="25"/>
      <c r="T48" s="25"/>
      <c r="U48" s="25"/>
      <c r="V48" s="25"/>
      <c r="W48" s="25"/>
      <c r="X48" s="55"/>
      <c r="Y48" s="6"/>
      <c r="Z48" s="25"/>
    </row>
    <row r="49" spans="1:26" ht="16.8">
      <c r="A49" s="36"/>
      <c r="B49" s="15"/>
      <c r="C49" s="15"/>
      <c r="D49" s="15"/>
      <c r="E49" s="49"/>
      <c r="F49" s="49"/>
      <c r="G49" s="15"/>
      <c r="H49" s="56"/>
      <c r="I49" s="56"/>
      <c r="J49" s="45" t="s">
        <v>41</v>
      </c>
      <c r="K49" s="57"/>
      <c r="L49" s="53"/>
      <c r="M49" s="53"/>
      <c r="N49" s="6"/>
      <c r="P49" s="22"/>
      <c r="Q49" s="22"/>
      <c r="R49" s="24"/>
      <c r="S49" s="25"/>
      <c r="T49" s="25"/>
      <c r="U49" s="25"/>
      <c r="V49" s="25" t="s">
        <v>28</v>
      </c>
      <c r="W49" s="25"/>
      <c r="X49" s="55"/>
      <c r="Y49" s="6"/>
      <c r="Z49" s="25"/>
    </row>
    <row r="50" spans="1:26" ht="16.8">
      <c r="A50" s="58" t="s">
        <v>43</v>
      </c>
      <c r="B50" s="59" t="s">
        <v>44</v>
      </c>
      <c r="C50" s="59" t="s">
        <v>45</v>
      </c>
      <c r="D50" s="59" t="s">
        <v>46</v>
      </c>
      <c r="E50" s="60" t="s">
        <v>47</v>
      </c>
      <c r="F50" s="60"/>
      <c r="G50" s="61"/>
      <c r="H50" s="62"/>
      <c r="I50" s="63"/>
      <c r="J50" s="64"/>
      <c r="K50" s="65"/>
      <c r="L50" s="6"/>
      <c r="M50" s="6"/>
      <c r="N50" s="6"/>
      <c r="P50" s="22"/>
      <c r="Q50" s="22"/>
      <c r="R50" s="24"/>
      <c r="S50" s="25"/>
      <c r="T50" s="25"/>
      <c r="U50" s="25"/>
      <c r="V50" s="25"/>
      <c r="W50" s="25"/>
      <c r="X50" s="55"/>
      <c r="Y50" s="6"/>
      <c r="Z50" s="25"/>
    </row>
    <row r="51" spans="1:26">
      <c r="A51" s="36"/>
      <c r="B51" s="66"/>
      <c r="C51" s="66"/>
      <c r="D51" s="66"/>
      <c r="E51" s="66"/>
      <c r="F51" s="66"/>
      <c r="G51" s="15"/>
      <c r="H51" s="15"/>
      <c r="I51" s="15"/>
      <c r="J51" s="67"/>
      <c r="K51" s="6"/>
      <c r="L51" s="6"/>
      <c r="M51" s="6"/>
      <c r="N51" s="6"/>
      <c r="P51" s="22"/>
      <c r="Q51" s="22"/>
      <c r="R51" s="24"/>
      <c r="S51" s="25"/>
      <c r="T51" s="25"/>
      <c r="U51" s="25"/>
      <c r="V51" s="25"/>
      <c r="W51" s="25"/>
      <c r="X51" s="55"/>
      <c r="Y51" s="6"/>
      <c r="Z51" s="25"/>
    </row>
    <row r="52" spans="1:26">
      <c r="A52" s="39"/>
      <c r="B52" s="66"/>
      <c r="C52" s="66"/>
      <c r="D52" s="66"/>
      <c r="E52" s="66"/>
      <c r="F52" s="66"/>
      <c r="G52" s="15"/>
      <c r="H52" s="15"/>
      <c r="I52" s="15"/>
      <c r="J52" s="67"/>
      <c r="K52" s="6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6"/>
      <c r="Z52" s="25"/>
    </row>
    <row r="53" spans="1:26">
      <c r="A53" s="36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/>
      <c r="S53" s="25"/>
      <c r="T53" s="25"/>
      <c r="U53" s="25"/>
      <c r="V53" s="25"/>
      <c r="W53" s="25"/>
      <c r="X53" s="55"/>
      <c r="Y53" s="6"/>
      <c r="Z53" s="25"/>
    </row>
    <row r="54" spans="1:26">
      <c r="A54" s="40"/>
      <c r="B54" s="66"/>
      <c r="C54" s="66"/>
      <c r="D54" s="66"/>
      <c r="E54" s="66"/>
      <c r="F54" s="66"/>
      <c r="G54" s="15"/>
      <c r="H54" s="15"/>
      <c r="I54" s="15"/>
      <c r="J54" s="67"/>
      <c r="K54" s="6"/>
      <c r="L54" s="6"/>
      <c r="M54" s="6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6"/>
      <c r="Z54" s="25"/>
    </row>
    <row r="55" spans="1:26" ht="16.8">
      <c r="A55" s="68" t="s">
        <v>48</v>
      </c>
      <c r="B55" s="69" t="s">
        <v>49</v>
      </c>
      <c r="C55" s="69" t="s">
        <v>50</v>
      </c>
      <c r="D55" s="69" t="s">
        <v>51</v>
      </c>
      <c r="E55" s="69" t="s">
        <v>52</v>
      </c>
      <c r="F55" s="70" t="s">
        <v>53</v>
      </c>
      <c r="G55" s="71"/>
      <c r="H55" s="72"/>
      <c r="I55" s="73"/>
      <c r="J55" s="74"/>
      <c r="K55" s="5"/>
      <c r="L55" s="5"/>
      <c r="M55" s="5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6"/>
      <c r="Z55" s="25"/>
    </row>
    <row r="56" spans="1:26" ht="19.8">
      <c r="A56" s="36"/>
      <c r="B56" s="75"/>
      <c r="C56" s="75"/>
      <c r="D56" s="75"/>
      <c r="E56" s="75"/>
      <c r="F56" s="76" t="s">
        <v>54</v>
      </c>
      <c r="G56" s="77"/>
      <c r="H56" s="77"/>
      <c r="I56" s="77"/>
      <c r="J56" s="74"/>
      <c r="K56" s="5"/>
      <c r="L56" s="5"/>
      <c r="M56" s="5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  <c r="Z56" s="25"/>
    </row>
    <row r="57" spans="1:26" ht="19.8">
      <c r="A57" s="39"/>
      <c r="B57" s="75"/>
      <c r="C57" s="75"/>
      <c r="D57" s="75"/>
      <c r="E57" s="75"/>
      <c r="F57" s="78" t="s">
        <v>55</v>
      </c>
      <c r="G57" s="77"/>
      <c r="H57" s="77"/>
      <c r="I57" s="77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  <c r="Z57" s="25"/>
    </row>
    <row r="58" spans="1:26" ht="16.8">
      <c r="A58" s="36"/>
      <c r="B58" s="75"/>
      <c r="C58" s="75"/>
      <c r="D58" s="75"/>
      <c r="E58" s="75"/>
      <c r="F58" s="79"/>
      <c r="G58" s="79"/>
      <c r="H58" s="77"/>
      <c r="I58" s="77"/>
      <c r="J58" s="74"/>
      <c r="K58" s="5"/>
      <c r="L58" s="5"/>
      <c r="M58" s="5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  <c r="Z58" s="25"/>
    </row>
    <row r="59" spans="1:26">
      <c r="A59" s="36"/>
      <c r="B59" s="75"/>
      <c r="C59" s="75"/>
      <c r="D59" s="75"/>
      <c r="E59" s="75"/>
      <c r="F59" s="75"/>
      <c r="G59" s="75"/>
      <c r="H59" s="15"/>
      <c r="I59" s="15"/>
      <c r="J59" s="67"/>
      <c r="K59" s="6"/>
      <c r="L59" s="6"/>
      <c r="M59" s="6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6"/>
      <c r="Z59" s="25"/>
    </row>
    <row r="60" spans="1:26">
      <c r="A60" s="36"/>
      <c r="B60" s="15"/>
      <c r="C60" s="15"/>
      <c r="D60" s="15"/>
      <c r="E60" s="15"/>
      <c r="F60" s="15"/>
      <c r="G60" s="15"/>
      <c r="H60" s="15"/>
      <c r="I60" s="15"/>
      <c r="J60" s="67"/>
      <c r="K60" s="6"/>
      <c r="L60" s="6"/>
      <c r="M60" s="6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6"/>
      <c r="Z60" s="25"/>
    </row>
    <row r="61" spans="1:26">
      <c r="A61" s="36"/>
      <c r="B61" s="15"/>
      <c r="C61" s="15"/>
      <c r="D61" s="15"/>
      <c r="E61" s="15"/>
      <c r="F61" s="15"/>
      <c r="G61" s="15"/>
      <c r="H61" s="15"/>
      <c r="I61" s="15"/>
      <c r="J61" s="67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6"/>
      <c r="Z61" s="25"/>
    </row>
    <row r="62" spans="1:26">
      <c r="A62" s="36"/>
      <c r="B62" s="15"/>
      <c r="C62" s="15"/>
      <c r="D62" s="20"/>
      <c r="E62" s="20"/>
      <c r="F62" s="20"/>
      <c r="G62" s="20"/>
      <c r="H62" s="20"/>
      <c r="I62" s="20"/>
      <c r="J62" s="21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6"/>
      <c r="Z62" s="25"/>
    </row>
    <row r="63" spans="1:26" ht="16.8" thickBot="1">
      <c r="A63" s="80"/>
      <c r="B63" s="20"/>
      <c r="C63" s="20"/>
      <c r="D63" s="20"/>
      <c r="E63" s="81"/>
      <c r="F63" s="82"/>
      <c r="G63" s="81"/>
      <c r="H63" s="81"/>
      <c r="I63" s="81"/>
      <c r="J63" s="81"/>
      <c r="K63" s="81"/>
      <c r="L63" s="81"/>
      <c r="M63" s="81"/>
      <c r="N63" s="81"/>
      <c r="P63" s="22"/>
      <c r="Q63" s="22"/>
      <c r="R63" s="24"/>
      <c r="S63" s="25"/>
      <c r="T63" s="25"/>
      <c r="U63" s="25"/>
      <c r="V63" s="25"/>
      <c r="W63" s="25"/>
      <c r="X63" s="55"/>
      <c r="Y63" s="6"/>
      <c r="Z63" s="25"/>
    </row>
    <row r="64" spans="1:26" ht="17.399999999999999" thickBot="1">
      <c r="A64" s="83" t="s">
        <v>1</v>
      </c>
      <c r="B64" s="84" t="s">
        <v>56</v>
      </c>
      <c r="C64" s="84" t="s">
        <v>57</v>
      </c>
      <c r="D64" s="85" t="s">
        <v>58</v>
      </c>
      <c r="E64" s="86" t="s">
        <v>1</v>
      </c>
      <c r="F64" s="86" t="s">
        <v>59</v>
      </c>
      <c r="G64" s="86" t="s">
        <v>57</v>
      </c>
      <c r="H64" s="87" t="s">
        <v>61</v>
      </c>
      <c r="I64" s="86" t="s">
        <v>62</v>
      </c>
      <c r="J64" s="86" t="s">
        <v>63</v>
      </c>
      <c r="K64" s="88" t="s">
        <v>64</v>
      </c>
      <c r="L64" s="88" t="s">
        <v>65</v>
      </c>
      <c r="M64" s="89" t="s">
        <v>66</v>
      </c>
      <c r="N64" s="90" t="s">
        <v>67</v>
      </c>
      <c r="P64" s="22"/>
      <c r="Q64" s="22"/>
      <c r="R64" s="24"/>
      <c r="S64" s="25"/>
      <c r="T64" s="25"/>
      <c r="U64" s="25"/>
      <c r="V64" s="25"/>
      <c r="W64" s="25"/>
      <c r="X64" s="55"/>
      <c r="Y64" s="6"/>
      <c r="Z64" s="25"/>
    </row>
    <row r="65" spans="1:26">
      <c r="A65" s="91"/>
      <c r="B65" s="92"/>
      <c r="C65" s="92"/>
      <c r="D65" s="92"/>
      <c r="E65" s="92"/>
      <c r="F65" s="93"/>
      <c r="G65" s="93"/>
      <c r="H65" s="93"/>
      <c r="I65" s="93"/>
      <c r="J65" s="94"/>
      <c r="K65" s="95"/>
      <c r="L65" s="95"/>
      <c r="M65" s="95"/>
      <c r="N65" s="65"/>
      <c r="P65" s="22"/>
      <c r="Q65" s="22"/>
      <c r="R65" s="24"/>
      <c r="S65" s="25"/>
      <c r="T65" s="25"/>
      <c r="U65" s="25"/>
      <c r="V65" s="25"/>
      <c r="W65" s="25"/>
      <c r="X65" s="55"/>
      <c r="Y65" s="6"/>
      <c r="Z65" s="25"/>
    </row>
    <row r="66" spans="1:26">
      <c r="A66" s="96"/>
      <c r="B66" s="97"/>
      <c r="C66" s="97"/>
      <c r="D66" s="97"/>
      <c r="E66" s="97"/>
      <c r="F66" s="98"/>
      <c r="G66" s="98"/>
      <c r="H66" s="98"/>
      <c r="I66" s="98"/>
      <c r="J66" s="66"/>
      <c r="K66" s="99"/>
      <c r="L66" s="99"/>
      <c r="M66" s="99"/>
      <c r="N66" s="6"/>
      <c r="P66" s="100"/>
      <c r="Q66" s="100"/>
      <c r="R66" s="101"/>
      <c r="S66" s="102"/>
      <c r="T66" s="102"/>
      <c r="U66" s="102"/>
      <c r="V66" s="102"/>
      <c r="W66" s="102"/>
      <c r="X66" s="103"/>
      <c r="Y66" s="81"/>
      <c r="Z66" s="25"/>
    </row>
    <row r="67" spans="1:26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6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6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6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6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6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opLeftCell="A58" workbookViewId="0">
      <selection activeCell="F10" sqref="F10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2.66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146" t="s">
        <v>380</v>
      </c>
      <c r="R1" s="10"/>
      <c r="S1" s="11"/>
      <c r="T1" s="11"/>
      <c r="U1" s="11"/>
      <c r="V1" s="11"/>
      <c r="W1" s="11"/>
      <c r="X1" s="12"/>
      <c r="Y1" s="9"/>
    </row>
    <row r="2" spans="1:25" ht="16.8">
      <c r="A2" s="374" t="s">
        <v>380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</row>
    <row r="3" spans="1:25">
      <c r="A3" s="379">
        <v>2535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>
        <v>2.7300000000000001E-2</v>
      </c>
      <c r="R3" s="138" t="s">
        <v>392</v>
      </c>
      <c r="S3" s="25">
        <v>8.73</v>
      </c>
      <c r="T3" s="25">
        <v>5.1100000000000003</v>
      </c>
      <c r="U3" s="25">
        <v>1.1499999999999999</v>
      </c>
      <c r="V3" s="25">
        <v>3.17</v>
      </c>
      <c r="W3" s="25">
        <v>13.33</v>
      </c>
      <c r="X3" s="26" t="s">
        <v>294</v>
      </c>
      <c r="Y3" s="27"/>
    </row>
    <row r="4" spans="1:25">
      <c r="A4" s="381" t="s">
        <v>376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1.7399999999999999E-2</v>
      </c>
      <c r="R4" s="136" t="s">
        <v>396</v>
      </c>
      <c r="S4" s="25"/>
      <c r="T4" s="25"/>
      <c r="U4" s="25"/>
      <c r="V4" s="25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3">
        <v>3.4099999999999998E-2</v>
      </c>
      <c r="R5" s="114" t="s">
        <v>397</v>
      </c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>
        <v>7.6E-3</v>
      </c>
      <c r="R6" s="140" t="s">
        <v>399</v>
      </c>
      <c r="S6" s="25"/>
      <c r="T6" s="25"/>
      <c r="U6" s="25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3">
        <v>2.4400000000000002E-2</v>
      </c>
      <c r="R7" s="25" t="s">
        <v>400</v>
      </c>
      <c r="S7" s="25"/>
      <c r="T7" s="25" t="s">
        <v>28</v>
      </c>
      <c r="U7" s="25"/>
      <c r="V7" s="25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3">
        <v>2.7900000000000001E-2</v>
      </c>
      <c r="R8" s="24" t="s">
        <v>350</v>
      </c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3"/>
      <c r="R9" s="137" t="s">
        <v>387</v>
      </c>
      <c r="S9" s="25"/>
      <c r="T9" s="25"/>
      <c r="U9" s="25"/>
      <c r="V9" s="25"/>
      <c r="W9" s="25"/>
      <c r="X9" s="26"/>
      <c r="Y9" s="6"/>
    </row>
    <row r="10" spans="1:25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3">
        <v>-3.6299999999999999E-2</v>
      </c>
      <c r="R10" s="139" t="s">
        <v>395</v>
      </c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3"/>
      <c r="R11" s="139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187" t="s">
        <v>554</v>
      </c>
      <c r="S12" s="25"/>
      <c r="T12" s="25"/>
      <c r="U12" s="25"/>
      <c r="V12" s="25"/>
      <c r="W12" s="25"/>
      <c r="X12" s="25"/>
      <c r="Y12" s="25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187" t="s">
        <v>555</v>
      </c>
      <c r="S13" s="25"/>
      <c r="T13" s="25"/>
      <c r="U13" s="25"/>
      <c r="V13" s="25"/>
      <c r="W13" s="25"/>
      <c r="X13" s="25"/>
      <c r="Y13" s="25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187" t="s">
        <v>556</v>
      </c>
      <c r="S14" s="25"/>
      <c r="T14" s="25"/>
      <c r="U14" s="25"/>
      <c r="V14" s="25"/>
      <c r="W14" s="25"/>
      <c r="X14" s="25"/>
      <c r="Y14" s="25"/>
    </row>
    <row r="15" spans="1:25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191" t="s">
        <v>557</v>
      </c>
      <c r="S15" s="25"/>
      <c r="T15" s="25"/>
      <c r="U15" s="25"/>
      <c r="V15" s="25"/>
      <c r="W15" s="25"/>
      <c r="X15" s="25"/>
      <c r="Y15" s="25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5"/>
      <c r="S16" s="25"/>
      <c r="T16" s="25"/>
      <c r="U16" s="25"/>
      <c r="V16" s="25"/>
      <c r="W16" s="25"/>
      <c r="X16" s="25"/>
      <c r="Y16" s="25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6.5" customHeight="1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6.5" customHeight="1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 ht="16.8" thickBot="1">
      <c r="A25" s="80"/>
      <c r="B25" s="20"/>
      <c r="C25" s="20"/>
      <c r="D25" s="20"/>
      <c r="E25" s="81"/>
      <c r="F25" s="82"/>
      <c r="G25" s="81"/>
      <c r="H25" s="81"/>
      <c r="I25" s="81"/>
      <c r="J25" s="81"/>
      <c r="K25" s="81"/>
      <c r="L25" s="81"/>
      <c r="M25" s="81"/>
      <c r="N25" s="81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 ht="17.399999999999999" thickBot="1">
      <c r="A26" s="83" t="s">
        <v>1</v>
      </c>
      <c r="B26" s="84" t="s">
        <v>56</v>
      </c>
      <c r="C26" s="84" t="s">
        <v>57</v>
      </c>
      <c r="D26" s="85" t="s">
        <v>58</v>
      </c>
      <c r="E26" s="86" t="s">
        <v>1</v>
      </c>
      <c r="F26" s="86" t="s">
        <v>59</v>
      </c>
      <c r="G26" s="86" t="s">
        <v>57</v>
      </c>
      <c r="H26" s="87" t="s">
        <v>61</v>
      </c>
      <c r="I26" s="86" t="s">
        <v>62</v>
      </c>
      <c r="J26" s="86" t="s">
        <v>63</v>
      </c>
      <c r="K26" s="88" t="s">
        <v>64</v>
      </c>
      <c r="L26" s="88" t="s">
        <v>65</v>
      </c>
      <c r="M26" s="89" t="s">
        <v>66</v>
      </c>
      <c r="N26" s="90" t="s">
        <v>67</v>
      </c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91"/>
      <c r="B27" s="92"/>
      <c r="C27" s="92"/>
      <c r="D27" s="92"/>
      <c r="E27" s="92"/>
      <c r="F27" s="93"/>
      <c r="G27" s="93"/>
      <c r="H27" s="93"/>
      <c r="I27" s="93"/>
      <c r="J27" s="94"/>
      <c r="K27" s="95"/>
      <c r="L27" s="95"/>
      <c r="M27" s="95"/>
      <c r="N27" s="65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>
      <c r="A28" s="96"/>
      <c r="B28" s="97"/>
      <c r="C28" s="97"/>
      <c r="D28" s="97"/>
      <c r="E28" s="97"/>
      <c r="F28" s="98"/>
      <c r="G28" s="98"/>
      <c r="H28" s="98"/>
      <c r="I28" s="98"/>
      <c r="J28" s="66"/>
      <c r="K28" s="99"/>
      <c r="L28" s="99"/>
      <c r="M28" s="99"/>
      <c r="N28" s="6"/>
      <c r="P28" s="100"/>
      <c r="Q28" s="100"/>
      <c r="R28" s="101"/>
      <c r="S28" s="102"/>
      <c r="T28" s="102"/>
      <c r="U28" s="102"/>
      <c r="V28" s="102"/>
      <c r="W28" s="102"/>
      <c r="X28" s="103"/>
      <c r="Y28" s="81"/>
    </row>
    <row r="29" spans="1: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5" spans="1:26" ht="16.8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2" t="s">
        <v>6</v>
      </c>
      <c r="H35" s="3"/>
      <c r="I35" s="4"/>
      <c r="J35" s="4"/>
      <c r="K35" s="5"/>
      <c r="L35" s="6"/>
      <c r="M35" s="6"/>
      <c r="N35" s="6"/>
      <c r="O35" s="7"/>
      <c r="P35" s="8" t="s">
        <v>7</v>
      </c>
      <c r="Q35" s="146" t="s">
        <v>402</v>
      </c>
      <c r="R35" s="10"/>
      <c r="S35" s="11"/>
      <c r="T35" s="11"/>
      <c r="U35" s="11"/>
      <c r="V35" s="11"/>
      <c r="W35" s="11"/>
      <c r="X35" s="12"/>
      <c r="Y35" s="9"/>
    </row>
    <row r="36" spans="1:26" ht="16.8">
      <c r="A36" s="374" t="s">
        <v>375</v>
      </c>
      <c r="B36" s="14"/>
      <c r="C36" s="15"/>
      <c r="D36" s="15"/>
      <c r="E36" s="15"/>
      <c r="F36" s="15"/>
      <c r="G36" s="2" t="s">
        <v>8</v>
      </c>
      <c r="H36" s="16"/>
      <c r="I36" s="17"/>
      <c r="J36" s="18"/>
      <c r="K36" s="5"/>
      <c r="L36" s="6"/>
      <c r="M36" s="6"/>
      <c r="N36" s="6"/>
      <c r="O36" s="7"/>
      <c r="P36" s="11" t="s">
        <v>1</v>
      </c>
      <c r="Q36" s="9" t="s">
        <v>10</v>
      </c>
      <c r="R36" s="10" t="s">
        <v>11</v>
      </c>
      <c r="S36" s="11" t="s">
        <v>12</v>
      </c>
      <c r="T36" s="11" t="s">
        <v>13</v>
      </c>
      <c r="U36" s="11" t="s">
        <v>14</v>
      </c>
      <c r="V36" s="11" t="s">
        <v>15</v>
      </c>
      <c r="W36" s="11" t="s">
        <v>16</v>
      </c>
      <c r="X36" s="12" t="s">
        <v>17</v>
      </c>
      <c r="Y36" s="9" t="s">
        <v>18</v>
      </c>
    </row>
    <row r="37" spans="1:26">
      <c r="A37" s="379">
        <v>2520</v>
      </c>
      <c r="B37" s="15"/>
      <c r="C37" s="15"/>
      <c r="D37" s="15"/>
      <c r="E37" s="15"/>
      <c r="F37" s="15"/>
      <c r="G37" s="19"/>
      <c r="H37" s="20"/>
      <c r="I37" s="20"/>
      <c r="J37" s="21"/>
      <c r="K37" s="6"/>
      <c r="L37" s="6"/>
      <c r="M37" s="6"/>
      <c r="N37" s="6"/>
      <c r="P37" s="22" t="s">
        <v>302</v>
      </c>
      <c r="Q37" s="23" t="s">
        <v>391</v>
      </c>
      <c r="R37" s="138" t="s">
        <v>392</v>
      </c>
      <c r="S37" s="25">
        <v>9.33</v>
      </c>
      <c r="T37" s="25">
        <v>4.3099999999999996</v>
      </c>
      <c r="U37" s="25">
        <v>1.36</v>
      </c>
      <c r="V37" s="25">
        <v>3.73</v>
      </c>
      <c r="W37" s="25">
        <v>15.6</v>
      </c>
      <c r="X37" s="26" t="s">
        <v>294</v>
      </c>
      <c r="Y37" s="27"/>
    </row>
    <row r="38" spans="1:26">
      <c r="A38" s="381" t="s">
        <v>376</v>
      </c>
      <c r="B38" s="20"/>
      <c r="C38" s="20"/>
      <c r="D38" s="20"/>
      <c r="E38" s="20"/>
      <c r="F38" s="20"/>
      <c r="G38" s="20"/>
      <c r="H38" s="20"/>
      <c r="I38" s="20"/>
      <c r="J38" s="21"/>
      <c r="K38" s="6"/>
      <c r="L38" s="6"/>
      <c r="M38" s="6"/>
      <c r="N38" s="6"/>
      <c r="P38" s="22"/>
      <c r="Q38" s="23">
        <v>2.2200000000000001E-2</v>
      </c>
      <c r="R38" s="136" t="s">
        <v>393</v>
      </c>
      <c r="S38" s="25">
        <v>8.73</v>
      </c>
      <c r="T38" s="25">
        <v>5.1100000000000003</v>
      </c>
      <c r="U38" s="25">
        <v>1.1499999999999999</v>
      </c>
      <c r="V38" s="25">
        <v>3.17</v>
      </c>
      <c r="W38" s="25">
        <v>13.33</v>
      </c>
      <c r="X38" s="26" t="s">
        <v>294</v>
      </c>
      <c r="Y38" s="27"/>
    </row>
    <row r="39" spans="1:26" ht="16.8">
      <c r="A39" s="29" t="s">
        <v>19</v>
      </c>
      <c r="B39" s="30" t="s">
        <v>20</v>
      </c>
      <c r="C39" s="30" t="s">
        <v>21</v>
      </c>
      <c r="D39" s="30" t="s">
        <v>22</v>
      </c>
      <c r="E39" s="30" t="s">
        <v>23</v>
      </c>
      <c r="F39" s="31"/>
      <c r="G39" s="32" t="s">
        <v>24</v>
      </c>
      <c r="H39" s="32" t="s">
        <v>25</v>
      </c>
      <c r="I39" s="33" t="s">
        <v>26</v>
      </c>
      <c r="J39" s="34" t="s">
        <v>27</v>
      </c>
      <c r="K39" s="35"/>
      <c r="L39" s="6"/>
      <c r="M39" s="6"/>
      <c r="N39" s="6"/>
      <c r="P39" s="22"/>
      <c r="Q39" s="23">
        <v>1.9800000000000002E-2</v>
      </c>
      <c r="R39" s="114" t="s">
        <v>394</v>
      </c>
      <c r="S39" s="25"/>
      <c r="T39" s="25"/>
      <c r="U39" s="25"/>
      <c r="V39" s="25"/>
      <c r="W39" s="25"/>
      <c r="X39" s="26"/>
      <c r="Y39" s="6"/>
    </row>
    <row r="40" spans="1:26">
      <c r="A40" s="36"/>
      <c r="B40" s="31"/>
      <c r="C40" s="31"/>
      <c r="D40" s="31"/>
      <c r="E40" s="31"/>
      <c r="F40" s="31"/>
      <c r="G40" s="37"/>
      <c r="H40" s="37"/>
      <c r="I40" s="37"/>
      <c r="J40" s="6"/>
      <c r="K40" s="6"/>
      <c r="L40" s="6"/>
      <c r="M40" s="6"/>
      <c r="N40" s="6"/>
      <c r="P40" s="22"/>
      <c r="Q40" s="23"/>
      <c r="R40" s="137" t="s">
        <v>387</v>
      </c>
      <c r="S40" s="25"/>
      <c r="T40" s="25"/>
      <c r="U40" s="25"/>
      <c r="V40" s="25"/>
      <c r="W40" s="25"/>
      <c r="X40" s="26"/>
      <c r="Y40" s="6"/>
    </row>
    <row r="41" spans="1:26">
      <c r="A41" s="39"/>
      <c r="B41" s="31"/>
      <c r="C41" s="31"/>
      <c r="D41" s="31"/>
      <c r="E41" s="31"/>
      <c r="F41" s="31"/>
      <c r="G41" s="37"/>
      <c r="H41" s="37"/>
      <c r="I41" s="37"/>
      <c r="J41" s="6"/>
      <c r="K41" s="6"/>
      <c r="L41" s="6"/>
      <c r="M41" s="6"/>
      <c r="N41" s="6"/>
      <c r="P41" s="22"/>
      <c r="Q41" s="23">
        <v>-3.6299999999999999E-2</v>
      </c>
      <c r="R41" s="139" t="s">
        <v>395</v>
      </c>
      <c r="S41" s="25"/>
      <c r="T41" s="25" t="s">
        <v>28</v>
      </c>
      <c r="U41" s="25"/>
      <c r="V41" s="25"/>
      <c r="W41" s="25"/>
      <c r="X41" s="26"/>
      <c r="Y41" s="6"/>
    </row>
    <row r="42" spans="1:26">
      <c r="A42" s="36"/>
      <c r="B42" s="31"/>
      <c r="C42" s="31"/>
      <c r="D42" s="31"/>
      <c r="E42" s="31"/>
      <c r="F42" s="31" t="s">
        <v>28</v>
      </c>
      <c r="G42" s="37"/>
      <c r="H42" s="37"/>
      <c r="I42" s="37"/>
      <c r="J42" s="6"/>
      <c r="K42" s="6"/>
      <c r="L42" s="6"/>
      <c r="M42" s="6"/>
      <c r="N42" s="6"/>
      <c r="P42" s="22"/>
      <c r="Q42" s="22"/>
      <c r="R42" s="24"/>
      <c r="S42" s="25"/>
      <c r="T42" s="25"/>
      <c r="U42" s="25"/>
      <c r="V42" s="25"/>
      <c r="W42" s="25"/>
      <c r="X42" s="26"/>
      <c r="Y42" s="6"/>
    </row>
    <row r="43" spans="1:26">
      <c r="A43" s="40"/>
      <c r="B43" s="31"/>
      <c r="C43" s="31"/>
      <c r="D43" s="31"/>
      <c r="E43" s="31"/>
      <c r="F43" s="15"/>
      <c r="G43" s="37"/>
      <c r="H43" s="37"/>
      <c r="I43" s="37"/>
      <c r="J43" s="6"/>
      <c r="K43" s="6"/>
      <c r="L43" s="6"/>
      <c r="M43" s="6"/>
      <c r="N43" s="6"/>
      <c r="P43" s="22"/>
      <c r="Q43" s="22"/>
      <c r="R43" s="187" t="s">
        <v>549</v>
      </c>
      <c r="S43" s="186"/>
      <c r="T43" s="186"/>
      <c r="U43" s="186"/>
      <c r="V43" s="186"/>
      <c r="W43" s="186"/>
      <c r="X43" s="195"/>
      <c r="Y43" s="196"/>
    </row>
    <row r="44" spans="1:26" ht="16.8">
      <c r="A44" s="41" t="s">
        <v>29</v>
      </c>
      <c r="B44" s="42" t="s">
        <v>30</v>
      </c>
      <c r="C44" s="42" t="s">
        <v>31</v>
      </c>
      <c r="D44" s="42" t="s">
        <v>32</v>
      </c>
      <c r="E44" s="42" t="s">
        <v>5</v>
      </c>
      <c r="F44" s="43"/>
      <c r="G44" s="44" t="s">
        <v>34</v>
      </c>
      <c r="H44" s="44" t="s">
        <v>35</v>
      </c>
      <c r="I44" s="44" t="s">
        <v>36</v>
      </c>
      <c r="J44" s="45" t="s">
        <v>37</v>
      </c>
      <c r="K44" s="46"/>
      <c r="L44" s="47"/>
      <c r="M44" s="48"/>
      <c r="N44" s="6"/>
      <c r="P44" s="22"/>
      <c r="Q44" s="22"/>
      <c r="R44" s="187" t="s">
        <v>550</v>
      </c>
      <c r="S44" s="186"/>
      <c r="T44" s="186"/>
      <c r="U44" s="186"/>
      <c r="V44" s="186"/>
      <c r="W44" s="186"/>
      <c r="X44" s="197"/>
      <c r="Y44" s="196"/>
    </row>
    <row r="45" spans="1:26" ht="16.8">
      <c r="A45" s="36"/>
      <c r="B45" s="49"/>
      <c r="C45" s="49"/>
      <c r="D45" s="49"/>
      <c r="E45" s="49"/>
      <c r="F45" s="43"/>
      <c r="G45" s="50"/>
      <c r="H45" s="50"/>
      <c r="I45" s="50"/>
      <c r="J45" s="51" t="s">
        <v>38</v>
      </c>
      <c r="K45" s="52"/>
      <c r="L45" s="52"/>
      <c r="M45" s="52"/>
      <c r="N45" s="6"/>
      <c r="P45" s="22"/>
      <c r="Q45" s="22"/>
      <c r="R45" s="184" t="s">
        <v>552</v>
      </c>
      <c r="S45" s="186"/>
      <c r="T45" s="186"/>
      <c r="U45" s="186"/>
      <c r="V45" s="198" t="s">
        <v>553</v>
      </c>
      <c r="W45" s="199"/>
      <c r="X45" s="200"/>
      <c r="Y45" s="201"/>
      <c r="Z45" s="202"/>
    </row>
    <row r="46" spans="1:26" ht="16.8">
      <c r="A46" s="39"/>
      <c r="B46" s="49"/>
      <c r="C46" s="49"/>
      <c r="D46" s="49"/>
      <c r="E46" s="49"/>
      <c r="F46" s="43"/>
      <c r="G46" s="50"/>
      <c r="H46" s="50"/>
      <c r="I46" s="50"/>
      <c r="J46" s="45" t="s">
        <v>39</v>
      </c>
      <c r="K46" s="53"/>
      <c r="L46" s="53"/>
      <c r="M46" s="53"/>
      <c r="N46" s="6"/>
      <c r="P46" s="22"/>
      <c r="Q46" s="22"/>
      <c r="R46" s="191" t="s">
        <v>551</v>
      </c>
      <c r="S46" s="25"/>
      <c r="T46" s="25"/>
      <c r="U46" s="25"/>
      <c r="V46" s="25"/>
      <c r="W46" s="25"/>
      <c r="X46" s="55"/>
      <c r="Y46" s="6"/>
    </row>
    <row r="47" spans="1:26" ht="16.8">
      <c r="A47" s="36"/>
      <c r="B47" s="49"/>
      <c r="C47" s="49"/>
      <c r="D47" s="49"/>
      <c r="E47" s="49"/>
      <c r="F47" s="43"/>
      <c r="G47" s="50"/>
      <c r="H47" s="50"/>
      <c r="I47" s="50"/>
      <c r="J47" s="45" t="s">
        <v>40</v>
      </c>
      <c r="K47" s="54"/>
      <c r="L47" s="54"/>
      <c r="M47" s="54"/>
      <c r="N47" s="6"/>
      <c r="P47" s="22"/>
      <c r="Q47" s="22"/>
      <c r="R47" s="24"/>
      <c r="S47" s="25"/>
      <c r="T47" s="25"/>
      <c r="U47" s="25"/>
      <c r="V47" s="25"/>
      <c r="W47" s="25"/>
      <c r="X47" s="55"/>
      <c r="Y47" s="6"/>
    </row>
    <row r="48" spans="1:26" ht="16.8">
      <c r="A48" s="36"/>
      <c r="B48" s="15"/>
      <c r="C48" s="15"/>
      <c r="D48" s="15"/>
      <c r="E48" s="49"/>
      <c r="F48" s="49"/>
      <c r="G48" s="15"/>
      <c r="H48" s="56"/>
      <c r="I48" s="56"/>
      <c r="J48" s="45" t="s">
        <v>41</v>
      </c>
      <c r="K48" s="57"/>
      <c r="L48" s="53"/>
      <c r="M48" s="53"/>
      <c r="N48" s="6"/>
      <c r="P48" s="22"/>
      <c r="Q48" s="22"/>
      <c r="R48" s="24"/>
      <c r="S48" s="25"/>
      <c r="T48" s="25"/>
      <c r="U48" s="25"/>
      <c r="V48" s="25" t="s">
        <v>28</v>
      </c>
      <c r="W48" s="25"/>
      <c r="X48" s="55"/>
      <c r="Y48" s="6"/>
    </row>
    <row r="49" spans="1:25" ht="16.8">
      <c r="A49" s="58" t="s">
        <v>43</v>
      </c>
      <c r="B49" s="59" t="s">
        <v>44</v>
      </c>
      <c r="C49" s="59" t="s">
        <v>45</v>
      </c>
      <c r="D49" s="59" t="s">
        <v>46</v>
      </c>
      <c r="E49" s="60" t="s">
        <v>47</v>
      </c>
      <c r="F49" s="60"/>
      <c r="G49" s="61"/>
      <c r="H49" s="62"/>
      <c r="I49" s="63"/>
      <c r="J49" s="64"/>
      <c r="K49" s="65"/>
      <c r="L49" s="6"/>
      <c r="M49" s="6"/>
      <c r="N49" s="6"/>
      <c r="P49" s="22"/>
      <c r="Q49" s="22"/>
      <c r="R49" s="24"/>
      <c r="S49" s="25"/>
      <c r="T49" s="25"/>
      <c r="U49" s="25"/>
      <c r="V49" s="25"/>
      <c r="W49" s="25"/>
      <c r="X49" s="55"/>
      <c r="Y49" s="6"/>
    </row>
    <row r="50" spans="1:25">
      <c r="A50" s="36"/>
      <c r="B50" s="66"/>
      <c r="C50" s="66"/>
      <c r="D50" s="66"/>
      <c r="E50" s="66"/>
      <c r="F50" s="66"/>
      <c r="G50" s="15"/>
      <c r="H50" s="15"/>
      <c r="I50" s="15"/>
      <c r="J50" s="67"/>
      <c r="K50" s="6"/>
      <c r="L50" s="6"/>
      <c r="M50" s="6"/>
      <c r="N50" s="6"/>
      <c r="P50" s="22"/>
      <c r="Q50" s="22"/>
      <c r="R50" s="24"/>
      <c r="S50" s="25"/>
      <c r="T50" s="25"/>
      <c r="U50" s="25"/>
      <c r="V50" s="25"/>
      <c r="W50" s="25"/>
      <c r="X50" s="55"/>
      <c r="Y50" s="6"/>
    </row>
    <row r="51" spans="1:25">
      <c r="A51" s="39"/>
      <c r="B51" s="66"/>
      <c r="C51" s="66"/>
      <c r="D51" s="66"/>
      <c r="E51" s="66"/>
      <c r="F51" s="66"/>
      <c r="G51" s="15"/>
      <c r="H51" s="15"/>
      <c r="I51" s="15"/>
      <c r="J51" s="67"/>
      <c r="K51" s="6"/>
      <c r="L51" s="6"/>
      <c r="M51" s="6"/>
      <c r="N51" s="6"/>
      <c r="P51" s="22"/>
      <c r="Q51" s="22"/>
      <c r="R51" s="24"/>
      <c r="S51" s="25"/>
      <c r="T51" s="25"/>
      <c r="U51" s="25"/>
      <c r="V51" s="25"/>
      <c r="W51" s="25"/>
      <c r="X51" s="55"/>
      <c r="Y51" s="6"/>
    </row>
    <row r="52" spans="1:25">
      <c r="A52" s="36"/>
      <c r="B52" s="66"/>
      <c r="C52" s="66"/>
      <c r="D52" s="66"/>
      <c r="E52" s="66"/>
      <c r="F52" s="66"/>
      <c r="G52" s="15"/>
      <c r="H52" s="15"/>
      <c r="I52" s="15"/>
      <c r="J52" s="67"/>
      <c r="K52" s="6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6"/>
    </row>
    <row r="53" spans="1:25">
      <c r="A53" s="40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/>
      <c r="S53" s="25"/>
      <c r="T53" s="25"/>
      <c r="U53" s="25"/>
      <c r="V53" s="25"/>
      <c r="W53" s="25"/>
      <c r="X53" s="55"/>
      <c r="Y53" s="6"/>
    </row>
    <row r="54" spans="1:25" ht="16.8">
      <c r="A54" s="68" t="s">
        <v>48</v>
      </c>
      <c r="B54" s="69" t="s">
        <v>49</v>
      </c>
      <c r="C54" s="69" t="s">
        <v>50</v>
      </c>
      <c r="D54" s="69" t="s">
        <v>51</v>
      </c>
      <c r="E54" s="69" t="s">
        <v>52</v>
      </c>
      <c r="F54" s="70" t="s">
        <v>53</v>
      </c>
      <c r="G54" s="71"/>
      <c r="H54" s="72"/>
      <c r="I54" s="73"/>
      <c r="J54" s="74"/>
      <c r="K54" s="5"/>
      <c r="L54" s="5"/>
      <c r="M54" s="5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6"/>
    </row>
    <row r="55" spans="1:25" ht="19.8">
      <c r="A55" s="36"/>
      <c r="B55" s="75"/>
      <c r="C55" s="75"/>
      <c r="D55" s="75"/>
      <c r="E55" s="75"/>
      <c r="F55" s="76" t="s">
        <v>54</v>
      </c>
      <c r="G55" s="77"/>
      <c r="H55" s="77"/>
      <c r="I55" s="77"/>
      <c r="J55" s="74"/>
      <c r="K55" s="5"/>
      <c r="L55" s="5"/>
      <c r="M55" s="5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6"/>
    </row>
    <row r="56" spans="1:25" ht="19.8">
      <c r="A56" s="39"/>
      <c r="B56" s="75"/>
      <c r="C56" s="75"/>
      <c r="D56" s="75"/>
      <c r="E56" s="75"/>
      <c r="F56" s="78" t="s">
        <v>55</v>
      </c>
      <c r="G56" s="77"/>
      <c r="H56" s="77"/>
      <c r="I56" s="77"/>
      <c r="J56" s="74"/>
      <c r="K56" s="5"/>
      <c r="L56" s="5"/>
      <c r="M56" s="5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</row>
    <row r="57" spans="1:25" ht="16.8">
      <c r="A57" s="36"/>
      <c r="B57" s="75"/>
      <c r="C57" s="75"/>
      <c r="D57" s="75"/>
      <c r="E57" s="75"/>
      <c r="F57" s="79"/>
      <c r="G57" s="79"/>
      <c r="H57" s="77"/>
      <c r="I57" s="77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</row>
    <row r="58" spans="1:25" ht="16.8" thickBot="1">
      <c r="A58" s="36"/>
      <c r="B58" s="75"/>
      <c r="C58" s="75"/>
      <c r="D58" s="75"/>
      <c r="E58" s="75"/>
      <c r="F58" s="75"/>
      <c r="G58" s="75"/>
      <c r="H58" s="15"/>
      <c r="I58" s="15"/>
      <c r="J58" s="67"/>
      <c r="K58" s="6"/>
      <c r="L58" s="6"/>
      <c r="M58" s="6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</row>
    <row r="59" spans="1:25" ht="17.399999999999999" thickBot="1">
      <c r="A59" s="83" t="s">
        <v>1</v>
      </c>
      <c r="B59" s="84" t="s">
        <v>56</v>
      </c>
      <c r="C59" s="84" t="s">
        <v>57</v>
      </c>
      <c r="D59" s="85" t="s">
        <v>58</v>
      </c>
      <c r="E59" s="86" t="s">
        <v>1</v>
      </c>
      <c r="F59" s="86" t="s">
        <v>59</v>
      </c>
      <c r="G59" s="86" t="s">
        <v>57</v>
      </c>
      <c r="H59" s="87" t="s">
        <v>61</v>
      </c>
      <c r="I59" s="86" t="s">
        <v>62</v>
      </c>
      <c r="J59" s="86" t="s">
        <v>63</v>
      </c>
      <c r="K59" s="88" t="s">
        <v>64</v>
      </c>
      <c r="L59" s="88" t="s">
        <v>65</v>
      </c>
      <c r="M59" s="89" t="s">
        <v>66</v>
      </c>
      <c r="N59" s="90" t="s">
        <v>67</v>
      </c>
      <c r="P59" s="22"/>
      <c r="Q59" s="22"/>
      <c r="R59" s="24"/>
      <c r="S59" s="25"/>
      <c r="T59" s="25"/>
      <c r="U59" s="25"/>
      <c r="V59" s="25"/>
      <c r="W59" s="25"/>
      <c r="X59" s="55"/>
      <c r="Y59" s="6"/>
    </row>
    <row r="60" spans="1:25">
      <c r="A60" s="91"/>
      <c r="B60" s="92"/>
      <c r="C60" s="92"/>
      <c r="D60" s="92"/>
      <c r="E60" s="92"/>
      <c r="F60" s="93"/>
      <c r="G60" s="93"/>
      <c r="H60" s="93"/>
      <c r="I60" s="93"/>
      <c r="J60" s="94"/>
      <c r="K60" s="95"/>
      <c r="L60" s="95"/>
      <c r="M60" s="95"/>
      <c r="N60" s="65"/>
      <c r="P60" s="22"/>
      <c r="Q60" s="22"/>
      <c r="R60" s="24"/>
      <c r="S60" s="25"/>
      <c r="T60" s="25"/>
      <c r="U60" s="25"/>
      <c r="V60" s="25"/>
      <c r="W60" s="25"/>
      <c r="X60" s="55"/>
      <c r="Y60" s="6"/>
    </row>
    <row r="61" spans="1:25">
      <c r="A61" s="96"/>
      <c r="B61" s="97"/>
      <c r="C61" s="97"/>
      <c r="D61" s="97" t="s">
        <v>382</v>
      </c>
      <c r="E61" s="97"/>
      <c r="F61" s="98"/>
      <c r="G61" s="98"/>
      <c r="H61" s="98"/>
      <c r="I61" s="98"/>
      <c r="J61" s="66"/>
      <c r="K61" s="99"/>
      <c r="L61" s="99"/>
      <c r="M61" s="99"/>
      <c r="N61" s="6"/>
      <c r="P61" s="100"/>
      <c r="Q61" s="100"/>
      <c r="R61" s="101"/>
      <c r="S61" s="102"/>
      <c r="T61" s="102"/>
      <c r="U61" s="102"/>
      <c r="V61" s="102"/>
      <c r="W61" s="102"/>
      <c r="X61" s="103"/>
      <c r="Y61" s="81"/>
    </row>
    <row r="62" spans="1: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opLeftCell="A82" workbookViewId="0">
      <selection activeCell="A76" sqref="A76:A78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  <col min="26" max="26" width="9" style="151"/>
  </cols>
  <sheetData>
    <row r="1" spans="1:26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146" t="s">
        <v>435</v>
      </c>
      <c r="R1" s="10"/>
      <c r="S1" s="11"/>
      <c r="T1" s="11"/>
      <c r="U1" s="11"/>
      <c r="V1" s="11"/>
      <c r="W1" s="11"/>
      <c r="X1" s="12"/>
      <c r="Y1" s="9"/>
      <c r="Z1" s="22"/>
    </row>
    <row r="2" spans="1:26" ht="16.8">
      <c r="A2" s="374" t="s">
        <v>416</v>
      </c>
      <c r="B2" s="22" t="s">
        <v>302</v>
      </c>
      <c r="C2" s="15">
        <v>43.05</v>
      </c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  <c r="Z2" s="152" t="s">
        <v>436</v>
      </c>
    </row>
    <row r="3" spans="1:26">
      <c r="A3" s="379">
        <v>2347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 t="s">
        <v>411</v>
      </c>
      <c r="Q3" s="23" t="s">
        <v>423</v>
      </c>
      <c r="R3" s="114" t="s">
        <v>408</v>
      </c>
      <c r="S3" s="25">
        <v>10.050000000000001</v>
      </c>
      <c r="T3" s="25">
        <v>6.04</v>
      </c>
      <c r="U3" s="25">
        <v>1.52</v>
      </c>
      <c r="V3" s="25">
        <v>4.28</v>
      </c>
      <c r="W3" s="25">
        <v>15</v>
      </c>
      <c r="X3" s="26">
        <v>-3.27</v>
      </c>
      <c r="Y3" s="27"/>
      <c r="Z3" s="22" t="s">
        <v>438</v>
      </c>
    </row>
    <row r="4" spans="1:26">
      <c r="A4" s="382" t="s">
        <v>477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/>
      <c r="R4" s="114" t="s">
        <v>422</v>
      </c>
      <c r="S4" s="25">
        <v>15.47</v>
      </c>
      <c r="T4" s="25">
        <v>4.72</v>
      </c>
      <c r="U4" s="25">
        <v>0.94</v>
      </c>
      <c r="V4" s="25">
        <v>1.37</v>
      </c>
      <c r="W4" s="25">
        <v>6.45</v>
      </c>
      <c r="X4" s="26" t="s">
        <v>294</v>
      </c>
      <c r="Y4" s="146"/>
      <c r="Z4" s="153" t="s">
        <v>434</v>
      </c>
    </row>
    <row r="5" spans="1:26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3">
        <v>9.1999999999999998E-3</v>
      </c>
      <c r="R5" s="140" t="s">
        <v>421</v>
      </c>
      <c r="S5" s="25">
        <v>9.6</v>
      </c>
      <c r="T5" s="25">
        <v>6.09</v>
      </c>
      <c r="U5" s="25">
        <v>1.18</v>
      </c>
      <c r="V5" s="25">
        <v>4.3499999999999996</v>
      </c>
      <c r="W5" s="25">
        <v>12.57</v>
      </c>
      <c r="X5" s="26" t="s">
        <v>426</v>
      </c>
      <c r="Y5" s="6"/>
      <c r="Z5" s="153" t="s">
        <v>437</v>
      </c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 t="s">
        <v>420</v>
      </c>
      <c r="R6" s="114" t="s">
        <v>419</v>
      </c>
      <c r="S6" s="25"/>
      <c r="T6" s="25"/>
      <c r="U6" s="25"/>
      <c r="V6" s="25"/>
      <c r="W6" s="25"/>
      <c r="X6" s="26"/>
      <c r="Y6" s="6"/>
      <c r="Z6" s="22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3">
        <v>1.3899999999999999E-2</v>
      </c>
      <c r="R7" s="136" t="s">
        <v>401</v>
      </c>
      <c r="S7" s="25"/>
      <c r="T7" s="25" t="s">
        <v>28</v>
      </c>
      <c r="U7" s="25"/>
      <c r="V7" s="25"/>
      <c r="W7" s="25"/>
      <c r="X7" s="26"/>
      <c r="Y7" s="6"/>
      <c r="Z7" s="22"/>
    </row>
    <row r="8" spans="1:26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3">
        <v>1.7399999999999999E-2</v>
      </c>
      <c r="R8" s="136" t="s">
        <v>417</v>
      </c>
      <c r="S8" s="25"/>
      <c r="T8" s="25"/>
      <c r="U8" s="25"/>
      <c r="V8" s="25"/>
      <c r="W8" s="25"/>
      <c r="X8" s="26"/>
      <c r="Y8" s="6"/>
      <c r="Z8" s="22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144" t="s">
        <v>387</v>
      </c>
      <c r="S9" s="141"/>
      <c r="T9" s="141"/>
      <c r="U9" s="25"/>
      <c r="V9" s="25"/>
      <c r="W9" s="25"/>
      <c r="X9" s="26"/>
      <c r="Y9" s="6"/>
      <c r="Z9" s="22"/>
    </row>
    <row r="10" spans="1:26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3">
        <v>2.7900000000000001E-2</v>
      </c>
      <c r="R10" s="142" t="s">
        <v>350</v>
      </c>
      <c r="S10" s="141"/>
      <c r="T10" s="145"/>
      <c r="U10" s="25"/>
      <c r="V10" s="25"/>
      <c r="W10" s="25"/>
      <c r="X10" s="26"/>
      <c r="Y10" s="6"/>
      <c r="Z10" s="22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124" t="s">
        <v>424</v>
      </c>
      <c r="S11" s="25"/>
      <c r="T11" s="25"/>
      <c r="U11" s="25"/>
      <c r="V11" s="25"/>
      <c r="W11" s="25"/>
      <c r="X11" s="26"/>
      <c r="Y11" s="6"/>
      <c r="Z11" s="22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 t="s">
        <v>425</v>
      </c>
      <c r="T12" s="25"/>
      <c r="U12" s="25"/>
      <c r="V12" s="25"/>
      <c r="W12" s="25"/>
      <c r="X12" s="26"/>
      <c r="Y12" s="6"/>
      <c r="Z12" s="22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187" t="s">
        <v>561</v>
      </c>
      <c r="S13" s="186"/>
      <c r="T13" s="186"/>
      <c r="U13" s="186"/>
      <c r="V13" s="186"/>
      <c r="W13" s="186"/>
      <c r="X13" s="197"/>
      <c r="Y13" s="196"/>
      <c r="Z13" s="203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187" t="s">
        <v>558</v>
      </c>
      <c r="S14" s="186"/>
      <c r="T14" s="186"/>
      <c r="U14" s="186"/>
      <c r="V14" s="186" t="s">
        <v>28</v>
      </c>
      <c r="W14" s="186"/>
      <c r="X14" s="197"/>
      <c r="Y14" s="196"/>
      <c r="Z14" s="203"/>
    </row>
    <row r="15" spans="1:26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187" t="s">
        <v>559</v>
      </c>
      <c r="S15" s="186"/>
      <c r="T15" s="186"/>
      <c r="U15" s="186"/>
      <c r="V15" s="186"/>
      <c r="W15" s="186"/>
      <c r="X15" s="197"/>
      <c r="Y15" s="196"/>
      <c r="Z15" s="203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187" t="s">
        <v>560</v>
      </c>
      <c r="S16" s="186"/>
      <c r="T16" s="186"/>
      <c r="U16" s="186"/>
      <c r="V16" s="186"/>
      <c r="W16" s="186"/>
      <c r="X16" s="197"/>
      <c r="Y16" s="196"/>
      <c r="Z16" s="203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04"/>
      <c r="S17" s="186"/>
      <c r="T17" s="186"/>
      <c r="U17" s="186"/>
      <c r="V17" s="186"/>
      <c r="W17" s="186"/>
      <c r="X17" s="197"/>
      <c r="Y17" s="196"/>
      <c r="Z17" s="203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  <c r="Z18" s="22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  <c r="Z19" s="22"/>
    </row>
    <row r="20" spans="1:26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  <c r="Z20" s="22"/>
    </row>
    <row r="21" spans="1:26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  <c r="Z21" s="22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  <c r="Z22" s="22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  <c r="Z23" s="22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  <c r="Z24" s="22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  <c r="Z25" s="22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  <c r="Z26" s="22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  <c r="Z27" s="22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  <c r="Z28" s="22"/>
    </row>
    <row r="29" spans="1:26" ht="17.399999999999999" thickBot="1">
      <c r="A29" s="83" t="s">
        <v>1</v>
      </c>
      <c r="B29" s="84" t="s">
        <v>56</v>
      </c>
      <c r="C29" s="84" t="s">
        <v>57</v>
      </c>
      <c r="D29" s="85" t="s">
        <v>58</v>
      </c>
      <c r="E29" s="86" t="s">
        <v>1</v>
      </c>
      <c r="F29" s="86" t="s">
        <v>59</v>
      </c>
      <c r="G29" s="86" t="s">
        <v>57</v>
      </c>
      <c r="H29" s="87" t="s">
        <v>61</v>
      </c>
      <c r="I29" s="86" t="s">
        <v>62</v>
      </c>
      <c r="J29" s="86" t="s">
        <v>63</v>
      </c>
      <c r="K29" s="88" t="s">
        <v>64</v>
      </c>
      <c r="L29" s="88" t="s">
        <v>65</v>
      </c>
      <c r="M29" s="89" t="s">
        <v>66</v>
      </c>
      <c r="N29" s="90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  <c r="Z29" s="22"/>
    </row>
    <row r="30" spans="1:26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  <c r="Z30" s="22"/>
    </row>
    <row r="31" spans="1:26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22"/>
      <c r="Q31" s="22"/>
      <c r="R31" s="24"/>
      <c r="S31" s="25"/>
      <c r="T31" s="25"/>
      <c r="U31" s="25"/>
      <c r="V31" s="25"/>
      <c r="W31" s="25"/>
      <c r="X31" s="55"/>
      <c r="Y31" s="6"/>
      <c r="Z31" s="22"/>
    </row>
    <row r="32" spans="1:2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2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2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2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2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2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2"/>
    </row>
    <row r="38" spans="1:26" ht="16.8">
      <c r="A38" s="1" t="s">
        <v>0</v>
      </c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2" t="s">
        <v>6</v>
      </c>
      <c r="H38" s="3"/>
      <c r="I38" s="4"/>
      <c r="J38" s="4"/>
      <c r="K38" s="5"/>
      <c r="L38" s="6"/>
      <c r="M38" s="6"/>
      <c r="N38" s="6"/>
      <c r="O38" s="7"/>
      <c r="P38" s="8" t="s">
        <v>7</v>
      </c>
      <c r="Q38" s="146" t="s">
        <v>434</v>
      </c>
      <c r="R38" s="10"/>
      <c r="S38" s="11"/>
      <c r="T38" s="11"/>
      <c r="U38" s="11"/>
      <c r="V38" s="11"/>
      <c r="W38" s="11"/>
      <c r="X38" s="12"/>
      <c r="Y38" s="9"/>
      <c r="Z38" s="22"/>
    </row>
    <row r="39" spans="1:26" ht="16.8">
      <c r="A39" s="374" t="s">
        <v>377</v>
      </c>
      <c r="B39" s="166" t="s">
        <v>478</v>
      </c>
      <c r="C39" s="15">
        <v>21.2</v>
      </c>
      <c r="D39" s="15"/>
      <c r="E39" s="15"/>
      <c r="F39" s="15"/>
      <c r="G39" s="2" t="s">
        <v>8</v>
      </c>
      <c r="H39" s="16"/>
      <c r="I39" s="17"/>
      <c r="J39" s="18"/>
      <c r="K39" s="5"/>
      <c r="L39" s="6"/>
      <c r="M39" s="6"/>
      <c r="N39" s="6"/>
      <c r="O39" s="7"/>
      <c r="P39" s="11" t="s">
        <v>1</v>
      </c>
      <c r="Q39" s="9" t="s">
        <v>10</v>
      </c>
      <c r="R39" s="10" t="s">
        <v>11</v>
      </c>
      <c r="S39" s="11" t="s">
        <v>12</v>
      </c>
      <c r="T39" s="11" t="s">
        <v>13</v>
      </c>
      <c r="U39" s="11" t="s">
        <v>14</v>
      </c>
      <c r="V39" s="11" t="s">
        <v>15</v>
      </c>
      <c r="W39" s="11" t="s">
        <v>16</v>
      </c>
      <c r="X39" s="12" t="s">
        <v>17</v>
      </c>
      <c r="Y39" s="9" t="s">
        <v>18</v>
      </c>
      <c r="Z39" s="152" t="s">
        <v>436</v>
      </c>
    </row>
    <row r="40" spans="1:26">
      <c r="A40" s="379">
        <v>3028</v>
      </c>
      <c r="B40" s="167"/>
      <c r="C40" s="15"/>
      <c r="D40" s="15"/>
      <c r="E40" s="15"/>
      <c r="F40" s="15"/>
      <c r="G40" s="19"/>
      <c r="H40" s="20"/>
      <c r="I40" s="20"/>
      <c r="J40" s="21"/>
      <c r="K40" s="6"/>
      <c r="L40" s="6"/>
      <c r="M40" s="6"/>
      <c r="N40" s="6"/>
      <c r="P40" s="22" t="s">
        <v>302</v>
      </c>
      <c r="Q40" s="23" t="s">
        <v>412</v>
      </c>
      <c r="R40" s="136" t="s">
        <v>386</v>
      </c>
      <c r="S40" s="25">
        <v>15.47</v>
      </c>
      <c r="T40" s="25">
        <v>4.72</v>
      </c>
      <c r="U40" s="25">
        <v>0.94</v>
      </c>
      <c r="V40" s="25">
        <v>1.37</v>
      </c>
      <c r="W40" s="25">
        <v>6.45</v>
      </c>
      <c r="X40" s="26" t="s">
        <v>294</v>
      </c>
      <c r="Y40" s="146"/>
      <c r="Z40" s="153" t="s">
        <v>434</v>
      </c>
    </row>
    <row r="41" spans="1:26">
      <c r="A41" s="382" t="s">
        <v>410</v>
      </c>
      <c r="B41" s="168"/>
      <c r="C41" s="20"/>
      <c r="D41" s="20"/>
      <c r="E41" s="20"/>
      <c r="F41" s="20"/>
      <c r="G41" s="20"/>
      <c r="H41" s="20"/>
      <c r="I41" s="20"/>
      <c r="J41" s="21"/>
      <c r="K41" s="6"/>
      <c r="L41" s="6"/>
      <c r="M41" s="6"/>
      <c r="N41" s="6"/>
      <c r="P41" s="22"/>
      <c r="Q41" s="23" t="s">
        <v>413</v>
      </c>
      <c r="R41" s="141" t="s">
        <v>414</v>
      </c>
      <c r="S41" s="25">
        <v>10.050000000000001</v>
      </c>
      <c r="T41" s="25">
        <v>6.04</v>
      </c>
      <c r="U41" s="25">
        <v>1.52</v>
      </c>
      <c r="V41" s="25">
        <v>4.28</v>
      </c>
      <c r="W41" s="25">
        <v>15</v>
      </c>
      <c r="X41" s="26">
        <v>-3.27</v>
      </c>
      <c r="Y41" s="27"/>
      <c r="Z41" s="154" t="s">
        <v>435</v>
      </c>
    </row>
    <row r="42" spans="1:26" ht="16.8">
      <c r="A42" s="29" t="s">
        <v>19</v>
      </c>
      <c r="B42" s="30" t="s">
        <v>20</v>
      </c>
      <c r="C42" s="30" t="s">
        <v>21</v>
      </c>
      <c r="D42" s="30" t="s">
        <v>22</v>
      </c>
      <c r="E42" s="30" t="s">
        <v>23</v>
      </c>
      <c r="F42" s="31"/>
      <c r="G42" s="32" t="s">
        <v>24</v>
      </c>
      <c r="H42" s="32" t="s">
        <v>25</v>
      </c>
      <c r="I42" s="33" t="s">
        <v>26</v>
      </c>
      <c r="J42" s="34" t="s">
        <v>27</v>
      </c>
      <c r="K42" s="35"/>
      <c r="L42" s="6"/>
      <c r="M42" s="6"/>
      <c r="N42" s="6"/>
      <c r="P42" s="22"/>
      <c r="Q42" s="22"/>
      <c r="R42" s="149" t="s">
        <v>415</v>
      </c>
      <c r="S42" s="25">
        <v>9.6</v>
      </c>
      <c r="T42" s="25">
        <v>6.09</v>
      </c>
      <c r="U42" s="25">
        <v>1.18</v>
      </c>
      <c r="V42" s="25">
        <v>4.3499999999999996</v>
      </c>
      <c r="W42" s="25">
        <v>12.57</v>
      </c>
      <c r="X42" s="26" t="s">
        <v>426</v>
      </c>
      <c r="Y42" s="6"/>
      <c r="Z42" s="153" t="s">
        <v>437</v>
      </c>
    </row>
    <row r="43" spans="1:26">
      <c r="A43" s="36"/>
      <c r="B43" s="31"/>
      <c r="C43" s="31"/>
      <c r="D43" s="31"/>
      <c r="E43" s="31"/>
      <c r="F43" s="31"/>
      <c r="G43" s="37"/>
      <c r="H43" s="37"/>
      <c r="I43" s="37"/>
      <c r="J43" s="6"/>
      <c r="K43" s="6"/>
      <c r="L43" s="6"/>
      <c r="M43" s="6"/>
      <c r="N43" s="6"/>
      <c r="P43" s="22"/>
      <c r="Q43" s="23"/>
      <c r="R43" s="38"/>
      <c r="S43" s="25"/>
      <c r="T43" s="25"/>
      <c r="U43" s="25"/>
      <c r="V43" s="25"/>
      <c r="W43" s="25"/>
      <c r="X43" s="26"/>
      <c r="Y43" s="6"/>
      <c r="Z43" s="22"/>
    </row>
    <row r="44" spans="1:26">
      <c r="A44" s="39"/>
      <c r="B44" s="31"/>
      <c r="C44" s="31"/>
      <c r="D44" s="31"/>
      <c r="E44" s="31"/>
      <c r="F44" s="31"/>
      <c r="G44" s="37"/>
      <c r="H44" s="37"/>
      <c r="I44" s="37"/>
      <c r="J44" s="6"/>
      <c r="K44" s="6"/>
      <c r="L44" s="6"/>
      <c r="M44" s="6"/>
      <c r="N44" s="6"/>
      <c r="P44" s="22"/>
      <c r="Q44" s="22"/>
      <c r="R44" s="24"/>
      <c r="S44" s="25"/>
      <c r="T44" s="25" t="s">
        <v>28</v>
      </c>
      <c r="U44" s="25"/>
      <c r="V44" s="25"/>
      <c r="W44" s="25"/>
      <c r="X44" s="26"/>
      <c r="Y44" s="6"/>
      <c r="Z44" s="22"/>
    </row>
    <row r="45" spans="1:26">
      <c r="A45" s="36"/>
      <c r="B45" s="31"/>
      <c r="C45" s="31"/>
      <c r="D45" s="31"/>
      <c r="E45" s="31"/>
      <c r="F45" s="31" t="s">
        <v>28</v>
      </c>
      <c r="G45" s="37"/>
      <c r="H45" s="37"/>
      <c r="I45" s="37"/>
      <c r="J45" s="6"/>
      <c r="K45" s="6"/>
      <c r="L45" s="6"/>
      <c r="M45" s="6"/>
      <c r="N45" s="6"/>
      <c r="P45" s="22"/>
      <c r="Q45" s="22"/>
      <c r="R45" s="24"/>
      <c r="S45" s="25"/>
      <c r="T45" s="25"/>
      <c r="U45" s="25"/>
      <c r="V45" s="25"/>
      <c r="W45" s="25"/>
      <c r="X45" s="26"/>
      <c r="Y45" s="6"/>
      <c r="Z45" s="22"/>
    </row>
    <row r="46" spans="1:26">
      <c r="A46" s="40"/>
      <c r="B46" s="31"/>
      <c r="C46" s="31"/>
      <c r="D46" s="31"/>
      <c r="E46" s="31"/>
      <c r="F46" s="15"/>
      <c r="G46" s="37"/>
      <c r="H46" s="37"/>
      <c r="I46" s="37"/>
      <c r="J46" s="6"/>
      <c r="K46" s="6"/>
      <c r="L46" s="6"/>
      <c r="M46" s="6"/>
      <c r="N46" s="6"/>
      <c r="P46" s="22"/>
      <c r="Q46" s="22"/>
      <c r="R46" s="24"/>
      <c r="S46" s="25"/>
      <c r="T46" s="25"/>
      <c r="U46" s="25"/>
      <c r="V46" s="25"/>
      <c r="W46" s="25"/>
      <c r="X46" s="26"/>
      <c r="Y46" s="6"/>
      <c r="Z46" s="22"/>
    </row>
    <row r="47" spans="1:26" ht="16.8">
      <c r="A47" s="41" t="s">
        <v>29</v>
      </c>
      <c r="B47" s="42" t="s">
        <v>30</v>
      </c>
      <c r="C47" s="42" t="s">
        <v>31</v>
      </c>
      <c r="D47" s="42" t="s">
        <v>32</v>
      </c>
      <c r="E47" s="42" t="s">
        <v>5</v>
      </c>
      <c r="F47" s="43"/>
      <c r="G47" s="44" t="s">
        <v>34</v>
      </c>
      <c r="H47" s="44" t="s">
        <v>35</v>
      </c>
      <c r="I47" s="44" t="s">
        <v>36</v>
      </c>
      <c r="J47" s="45" t="s">
        <v>37</v>
      </c>
      <c r="K47" s="46"/>
      <c r="L47" s="47"/>
      <c r="M47" s="48"/>
      <c r="N47" s="6"/>
      <c r="P47" s="22"/>
      <c r="Q47" s="22"/>
      <c r="R47" s="24"/>
      <c r="S47" s="25"/>
      <c r="T47" s="25"/>
      <c r="U47" s="25"/>
      <c r="V47" s="25"/>
      <c r="W47" s="25"/>
      <c r="X47" s="26"/>
      <c r="Y47" s="6"/>
      <c r="Z47" s="22"/>
    </row>
    <row r="48" spans="1:26" ht="16.8">
      <c r="A48" s="36"/>
      <c r="B48" s="49"/>
      <c r="C48" s="49"/>
      <c r="D48" s="49"/>
      <c r="E48" s="49"/>
      <c r="F48" s="43"/>
      <c r="G48" s="50"/>
      <c r="H48" s="50"/>
      <c r="I48" s="50"/>
      <c r="J48" s="51" t="s">
        <v>38</v>
      </c>
      <c r="K48" s="52"/>
      <c r="L48" s="52"/>
      <c r="M48" s="52"/>
      <c r="N48" s="6"/>
      <c r="P48" s="22"/>
      <c r="Q48" s="22"/>
      <c r="R48" s="24"/>
      <c r="S48" s="25"/>
      <c r="T48" s="25"/>
      <c r="U48" s="25"/>
      <c r="V48" s="25"/>
      <c r="W48" s="25"/>
      <c r="X48" s="26" t="s">
        <v>28</v>
      </c>
      <c r="Y48" s="6"/>
      <c r="Z48" s="22"/>
    </row>
    <row r="49" spans="1:26" ht="16.8">
      <c r="A49" s="39"/>
      <c r="B49" s="49"/>
      <c r="C49" s="49"/>
      <c r="D49" s="49"/>
      <c r="E49" s="49"/>
      <c r="F49" s="43"/>
      <c r="G49" s="50"/>
      <c r="H49" s="50"/>
      <c r="I49" s="50"/>
      <c r="J49" s="45" t="s">
        <v>39</v>
      </c>
      <c r="K49" s="53"/>
      <c r="L49" s="53"/>
      <c r="M49" s="53"/>
      <c r="N49" s="6"/>
      <c r="P49" s="22"/>
      <c r="Q49" s="22"/>
      <c r="R49" s="24"/>
      <c r="S49" s="25"/>
      <c r="T49" s="25"/>
      <c r="U49" s="25"/>
      <c r="V49" s="25"/>
      <c r="W49" s="25"/>
      <c r="X49" s="26"/>
      <c r="Y49" s="6"/>
      <c r="Z49" s="22"/>
    </row>
    <row r="50" spans="1:26" ht="16.8">
      <c r="A50" s="36"/>
      <c r="B50" s="49"/>
      <c r="C50" s="49"/>
      <c r="D50" s="49"/>
      <c r="E50" s="49"/>
      <c r="F50" s="43"/>
      <c r="G50" s="50"/>
      <c r="H50" s="50"/>
      <c r="I50" s="50"/>
      <c r="J50" s="45" t="s">
        <v>40</v>
      </c>
      <c r="K50" s="54"/>
      <c r="L50" s="54"/>
      <c r="M50" s="54"/>
      <c r="N50" s="6"/>
      <c r="P50" s="22"/>
      <c r="Q50" s="22"/>
      <c r="R50" s="24"/>
      <c r="S50" s="25"/>
      <c r="T50" s="25"/>
      <c r="U50" s="25"/>
      <c r="V50" s="25"/>
      <c r="W50" s="25"/>
      <c r="X50" s="55"/>
      <c r="Y50" s="6"/>
      <c r="Z50" s="22"/>
    </row>
    <row r="51" spans="1:26" ht="16.8">
      <c r="A51" s="36"/>
      <c r="B51" s="15"/>
      <c r="C51" s="15"/>
      <c r="D51" s="15"/>
      <c r="E51" s="49"/>
      <c r="F51" s="49"/>
      <c r="G51" s="15"/>
      <c r="H51" s="56"/>
      <c r="I51" s="56"/>
      <c r="J51" s="45" t="s">
        <v>41</v>
      </c>
      <c r="K51" s="57"/>
      <c r="L51" s="53"/>
      <c r="M51" s="53"/>
      <c r="N51" s="6"/>
      <c r="P51" s="22"/>
      <c r="Q51" s="22"/>
      <c r="R51" s="24"/>
      <c r="S51" s="25"/>
      <c r="T51" s="25"/>
      <c r="U51" s="25"/>
      <c r="V51" s="25" t="s">
        <v>28</v>
      </c>
      <c r="W51" s="25"/>
      <c r="X51" s="55"/>
      <c r="Y51" s="6"/>
      <c r="Z51" s="22"/>
    </row>
    <row r="52" spans="1:26" ht="16.8">
      <c r="A52" s="58" t="s">
        <v>43</v>
      </c>
      <c r="B52" s="59" t="s">
        <v>44</v>
      </c>
      <c r="C52" s="59" t="s">
        <v>45</v>
      </c>
      <c r="D52" s="59" t="s">
        <v>46</v>
      </c>
      <c r="E52" s="60" t="s">
        <v>47</v>
      </c>
      <c r="F52" s="60"/>
      <c r="G52" s="61"/>
      <c r="H52" s="62"/>
      <c r="I52" s="63"/>
      <c r="J52" s="64"/>
      <c r="K52" s="65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6"/>
      <c r="Z52" s="22"/>
    </row>
    <row r="53" spans="1:26">
      <c r="A53" s="36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/>
      <c r="S53" s="25"/>
      <c r="T53" s="25"/>
      <c r="U53" s="25"/>
      <c r="V53" s="25"/>
      <c r="W53" s="25"/>
      <c r="X53" s="55"/>
      <c r="Y53" s="6"/>
      <c r="Z53" s="22"/>
    </row>
    <row r="54" spans="1:26">
      <c r="A54" s="39"/>
      <c r="B54" s="66"/>
      <c r="C54" s="66"/>
      <c r="D54" s="66"/>
      <c r="E54" s="66"/>
      <c r="F54" s="66"/>
      <c r="G54" s="15"/>
      <c r="H54" s="15"/>
      <c r="I54" s="15"/>
      <c r="J54" s="67"/>
      <c r="K54" s="6"/>
      <c r="L54" s="6"/>
      <c r="M54" s="6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6"/>
      <c r="Z54" s="22"/>
    </row>
    <row r="55" spans="1:26">
      <c r="A55" s="36"/>
      <c r="B55" s="66"/>
      <c r="C55" s="66"/>
      <c r="D55" s="66"/>
      <c r="E55" s="66"/>
      <c r="F55" s="66"/>
      <c r="G55" s="15"/>
      <c r="H55" s="15"/>
      <c r="I55" s="15"/>
      <c r="J55" s="67"/>
      <c r="K55" s="6"/>
      <c r="L55" s="6"/>
      <c r="M55" s="6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6"/>
      <c r="Z55" s="22"/>
    </row>
    <row r="56" spans="1:26">
      <c r="A56" s="40"/>
      <c r="B56" s="66"/>
      <c r="C56" s="66"/>
      <c r="D56" s="66"/>
      <c r="E56" s="66"/>
      <c r="F56" s="66"/>
      <c r="G56" s="15"/>
      <c r="H56" s="15"/>
      <c r="I56" s="15"/>
      <c r="J56" s="67"/>
      <c r="K56" s="6"/>
      <c r="L56" s="6"/>
      <c r="M56" s="6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  <c r="Z56" s="22"/>
    </row>
    <row r="57" spans="1:26" ht="16.8">
      <c r="A57" s="68" t="s">
        <v>48</v>
      </c>
      <c r="B57" s="69" t="s">
        <v>49</v>
      </c>
      <c r="C57" s="69" t="s">
        <v>50</v>
      </c>
      <c r="D57" s="69" t="s">
        <v>51</v>
      </c>
      <c r="E57" s="69" t="s">
        <v>52</v>
      </c>
      <c r="F57" s="70" t="s">
        <v>53</v>
      </c>
      <c r="G57" s="71"/>
      <c r="H57" s="72"/>
      <c r="I57" s="73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  <c r="Z57" s="22"/>
    </row>
    <row r="58" spans="1:26" ht="19.8">
      <c r="A58" s="36"/>
      <c r="B58" s="75"/>
      <c r="C58" s="75"/>
      <c r="D58" s="75"/>
      <c r="E58" s="75"/>
      <c r="F58" s="76" t="s">
        <v>54</v>
      </c>
      <c r="G58" s="77"/>
      <c r="H58" s="77"/>
      <c r="I58" s="77"/>
      <c r="J58" s="74"/>
      <c r="K58" s="5"/>
      <c r="L58" s="5"/>
      <c r="M58" s="5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  <c r="Z58" s="22"/>
    </row>
    <row r="59" spans="1:26" ht="19.8">
      <c r="A59" s="39"/>
      <c r="B59" s="75"/>
      <c r="C59" s="75"/>
      <c r="D59" s="75"/>
      <c r="E59" s="75"/>
      <c r="F59" s="78" t="s">
        <v>55</v>
      </c>
      <c r="G59" s="77"/>
      <c r="H59" s="77"/>
      <c r="I59" s="77"/>
      <c r="J59" s="74"/>
      <c r="K59" s="5"/>
      <c r="L59" s="5"/>
      <c r="M59" s="5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6"/>
      <c r="Z59" s="22"/>
    </row>
    <row r="60" spans="1:26" ht="16.8">
      <c r="A60" s="36"/>
      <c r="B60" s="75"/>
      <c r="C60" s="75"/>
      <c r="D60" s="75"/>
      <c r="E60" s="75"/>
      <c r="F60" s="79"/>
      <c r="G60" s="79"/>
      <c r="H60" s="77"/>
      <c r="I60" s="77"/>
      <c r="J60" s="74"/>
      <c r="K60" s="5"/>
      <c r="L60" s="5"/>
      <c r="M60" s="5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6"/>
      <c r="Z60" s="22"/>
    </row>
    <row r="61" spans="1:26">
      <c r="A61" s="36"/>
      <c r="B61" s="75"/>
      <c r="C61" s="75"/>
      <c r="D61" s="75"/>
      <c r="E61" s="75"/>
      <c r="F61" s="75"/>
      <c r="G61" s="75"/>
      <c r="H61" s="15"/>
      <c r="I61" s="15"/>
      <c r="J61" s="67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6"/>
      <c r="Z61" s="22"/>
    </row>
    <row r="62" spans="1:26">
      <c r="A62" s="36"/>
      <c r="B62" s="15"/>
      <c r="C62" s="15"/>
      <c r="D62" s="15"/>
      <c r="E62" s="15"/>
      <c r="F62" s="15"/>
      <c r="G62" s="15"/>
      <c r="H62" s="15"/>
      <c r="I62" s="15"/>
      <c r="J62" s="67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6"/>
      <c r="Z62" s="22"/>
    </row>
    <row r="63" spans="1:26">
      <c r="A63" s="36"/>
      <c r="B63" s="15"/>
      <c r="C63" s="15"/>
      <c r="D63" s="15"/>
      <c r="E63" s="15"/>
      <c r="F63" s="15"/>
      <c r="G63" s="15"/>
      <c r="H63" s="15"/>
      <c r="I63" s="15"/>
      <c r="J63" s="67"/>
      <c r="K63" s="6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55"/>
      <c r="Y63" s="6"/>
      <c r="Z63" s="22"/>
    </row>
    <row r="64" spans="1:26">
      <c r="A64" s="36"/>
      <c r="B64" s="15"/>
      <c r="C64" s="15"/>
      <c r="D64" s="20"/>
      <c r="E64" s="20"/>
      <c r="F64" s="20"/>
      <c r="G64" s="20"/>
      <c r="H64" s="20"/>
      <c r="I64" s="20"/>
      <c r="J64" s="21"/>
      <c r="K64" s="6"/>
      <c r="L64" s="6"/>
      <c r="M64" s="6"/>
      <c r="N64" s="6"/>
      <c r="P64" s="22"/>
      <c r="Q64" s="22"/>
      <c r="R64" s="24"/>
      <c r="S64" s="25"/>
      <c r="T64" s="25"/>
      <c r="U64" s="25"/>
      <c r="V64" s="25"/>
      <c r="W64" s="25"/>
      <c r="X64" s="55"/>
      <c r="Y64" s="6"/>
      <c r="Z64" s="22"/>
    </row>
    <row r="65" spans="1:26" ht="16.8" thickBot="1">
      <c r="A65" s="80"/>
      <c r="B65" s="20"/>
      <c r="C65" s="20"/>
      <c r="D65" s="20"/>
      <c r="E65" s="81"/>
      <c r="F65" s="82"/>
      <c r="G65" s="81"/>
      <c r="H65" s="81"/>
      <c r="I65" s="81"/>
      <c r="J65" s="81"/>
      <c r="K65" s="81"/>
      <c r="L65" s="81"/>
      <c r="M65" s="81"/>
      <c r="N65" s="81"/>
      <c r="P65" s="22"/>
      <c r="Q65" s="22"/>
      <c r="R65" s="24"/>
      <c r="S65" s="25"/>
      <c r="T65" s="25"/>
      <c r="U65" s="25"/>
      <c r="V65" s="25"/>
      <c r="W65" s="25"/>
      <c r="X65" s="55"/>
      <c r="Y65" s="6"/>
      <c r="Z65" s="22"/>
    </row>
    <row r="66" spans="1:26" ht="17.399999999999999" thickBot="1">
      <c r="A66" s="83" t="s">
        <v>1</v>
      </c>
      <c r="B66" s="84" t="s">
        <v>56</v>
      </c>
      <c r="C66" s="84" t="s">
        <v>57</v>
      </c>
      <c r="D66" s="85" t="s">
        <v>58</v>
      </c>
      <c r="E66" s="86" t="s">
        <v>1</v>
      </c>
      <c r="F66" s="86" t="s">
        <v>59</v>
      </c>
      <c r="G66" s="86" t="s">
        <v>57</v>
      </c>
      <c r="H66" s="87" t="s">
        <v>61</v>
      </c>
      <c r="I66" s="86" t="s">
        <v>62</v>
      </c>
      <c r="J66" s="86" t="s">
        <v>63</v>
      </c>
      <c r="K66" s="88" t="s">
        <v>64</v>
      </c>
      <c r="L66" s="88" t="s">
        <v>65</v>
      </c>
      <c r="M66" s="89" t="s">
        <v>66</v>
      </c>
      <c r="N66" s="90" t="s">
        <v>67</v>
      </c>
      <c r="P66" s="22"/>
      <c r="Q66" s="22"/>
      <c r="R66" s="24"/>
      <c r="S66" s="25"/>
      <c r="T66" s="25"/>
      <c r="U66" s="25"/>
      <c r="V66" s="25"/>
      <c r="W66" s="25"/>
      <c r="X66" s="55"/>
      <c r="Y66" s="6"/>
      <c r="Z66" s="22"/>
    </row>
    <row r="67" spans="1:26">
      <c r="A67" s="91"/>
      <c r="B67" s="92"/>
      <c r="C67" s="92"/>
      <c r="D67" s="92"/>
      <c r="E67" s="92"/>
      <c r="F67" s="93"/>
      <c r="G67" s="93"/>
      <c r="H67" s="93"/>
      <c r="I67" s="93"/>
      <c r="J67" s="94"/>
      <c r="K67" s="95"/>
      <c r="L67" s="95"/>
      <c r="M67" s="95"/>
      <c r="N67" s="65"/>
      <c r="P67" s="22"/>
      <c r="Q67" s="22"/>
      <c r="R67" s="24"/>
      <c r="S67" s="25"/>
      <c r="T67" s="25"/>
      <c r="U67" s="25"/>
      <c r="V67" s="25"/>
      <c r="W67" s="25"/>
      <c r="X67" s="55"/>
      <c r="Y67" s="6"/>
      <c r="Z67" s="22"/>
    </row>
    <row r="68" spans="1:26">
      <c r="A68" s="96"/>
      <c r="B68" s="97"/>
      <c r="C68" s="97"/>
      <c r="D68" s="97"/>
      <c r="E68" s="97"/>
      <c r="F68" s="98"/>
      <c r="G68" s="98"/>
      <c r="H68" s="98"/>
      <c r="I68" s="98"/>
      <c r="J68" s="66"/>
      <c r="K68" s="99"/>
      <c r="L68" s="99"/>
      <c r="M68" s="99"/>
      <c r="N68" s="6"/>
      <c r="P68" s="100"/>
      <c r="Q68" s="100"/>
      <c r="R68" s="101"/>
      <c r="S68" s="102"/>
      <c r="T68" s="102"/>
      <c r="U68" s="102"/>
      <c r="V68" s="102"/>
      <c r="W68" s="102"/>
      <c r="X68" s="103"/>
      <c r="Y68" s="81"/>
      <c r="Z68" s="22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2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2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2"/>
    </row>
    <row r="72" spans="1:26">
      <c r="A72" s="25"/>
      <c r="B72" s="25"/>
      <c r="C72" s="25"/>
      <c r="D72" s="25"/>
      <c r="E72" s="25" t="s">
        <v>28</v>
      </c>
      <c r="F72" s="25"/>
      <c r="G72" s="25"/>
      <c r="H72" s="25"/>
      <c r="I72" s="25"/>
      <c r="J72" s="25"/>
      <c r="K72" s="25"/>
      <c r="L72" s="25"/>
      <c r="M72" s="25"/>
      <c r="N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2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2"/>
    </row>
    <row r="74" spans="1:2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2"/>
    </row>
    <row r="75" spans="1:26" ht="16.8">
      <c r="A75" s="1" t="s">
        <v>0</v>
      </c>
      <c r="B75" s="1" t="s">
        <v>1</v>
      </c>
      <c r="C75" s="1" t="s">
        <v>2</v>
      </c>
      <c r="D75" s="1" t="s">
        <v>3</v>
      </c>
      <c r="E75" s="1" t="s">
        <v>4</v>
      </c>
      <c r="F75" s="1" t="s">
        <v>5</v>
      </c>
      <c r="G75" s="2" t="s">
        <v>6</v>
      </c>
      <c r="H75" s="3"/>
      <c r="I75" s="4"/>
      <c r="J75" s="4"/>
      <c r="K75" s="5"/>
      <c r="L75" s="6"/>
      <c r="M75" s="6"/>
      <c r="N75" s="6"/>
      <c r="O75" s="7"/>
      <c r="P75" s="8" t="s">
        <v>7</v>
      </c>
      <c r="Q75" s="155" t="s">
        <v>428</v>
      </c>
      <c r="R75" s="10"/>
      <c r="S75" s="11"/>
      <c r="T75" s="11"/>
      <c r="U75" s="11"/>
      <c r="V75" s="11"/>
      <c r="W75" s="11"/>
      <c r="X75" s="12"/>
      <c r="Y75" s="9"/>
      <c r="Z75" s="22"/>
    </row>
    <row r="76" spans="1:26" ht="16.8">
      <c r="A76" s="374" t="s">
        <v>429</v>
      </c>
      <c r="B76" s="166" t="s">
        <v>476</v>
      </c>
      <c r="C76" s="15">
        <v>39.4</v>
      </c>
      <c r="D76" s="15"/>
      <c r="E76" s="15"/>
      <c r="F76" s="15"/>
      <c r="G76" s="2" t="s">
        <v>8</v>
      </c>
      <c r="H76" s="16"/>
      <c r="I76" s="17"/>
      <c r="J76" s="18"/>
      <c r="K76" s="5"/>
      <c r="L76" s="6"/>
      <c r="M76" s="6"/>
      <c r="N76" s="6"/>
      <c r="O76" s="7"/>
      <c r="P76" s="11" t="s">
        <v>1</v>
      </c>
      <c r="Q76" s="9" t="s">
        <v>10</v>
      </c>
      <c r="R76" s="10" t="s">
        <v>11</v>
      </c>
      <c r="S76" s="11" t="s">
        <v>12</v>
      </c>
      <c r="T76" s="11" t="s">
        <v>13</v>
      </c>
      <c r="U76" s="11" t="s">
        <v>14</v>
      </c>
      <c r="V76" s="11" t="s">
        <v>15</v>
      </c>
      <c r="W76" s="11" t="s">
        <v>16</v>
      </c>
      <c r="X76" s="12" t="s">
        <v>17</v>
      </c>
      <c r="Y76" s="9" t="s">
        <v>18</v>
      </c>
      <c r="Z76" s="152" t="s">
        <v>436</v>
      </c>
    </row>
    <row r="77" spans="1:26">
      <c r="A77" s="379">
        <v>3702</v>
      </c>
      <c r="B77" s="167"/>
      <c r="C77" s="15"/>
      <c r="D77" s="15"/>
      <c r="E77" s="15"/>
      <c r="F77" s="15"/>
      <c r="G77" s="19"/>
      <c r="H77" s="20"/>
      <c r="I77" s="20"/>
      <c r="J77" s="21"/>
      <c r="K77" s="6"/>
      <c r="L77" s="6"/>
      <c r="M77" s="6"/>
      <c r="N77" s="6"/>
      <c r="P77" s="22" t="s">
        <v>302</v>
      </c>
      <c r="Q77" s="23">
        <v>1.3899999999999999E-2</v>
      </c>
      <c r="R77" s="136" t="s">
        <v>401</v>
      </c>
      <c r="S77" s="25">
        <v>9.6</v>
      </c>
      <c r="T77" s="25">
        <v>6.09</v>
      </c>
      <c r="U77" s="25">
        <v>1.18</v>
      </c>
      <c r="V77" s="25">
        <v>4.3499999999999996</v>
      </c>
      <c r="W77" s="25">
        <v>12.57</v>
      </c>
      <c r="X77" s="26" t="s">
        <v>426</v>
      </c>
      <c r="Y77" s="27"/>
      <c r="Z77" s="22" t="s">
        <v>428</v>
      </c>
    </row>
    <row r="78" spans="1:26">
      <c r="A78" s="382" t="s">
        <v>410</v>
      </c>
      <c r="B78" s="168"/>
      <c r="C78" s="20"/>
      <c r="D78" s="20"/>
      <c r="E78" s="20"/>
      <c r="F78" s="20"/>
      <c r="G78" s="20"/>
      <c r="H78" s="20"/>
      <c r="I78" s="20"/>
      <c r="J78" s="21"/>
      <c r="K78" s="6"/>
      <c r="L78" s="6"/>
      <c r="M78" s="6"/>
      <c r="N78" s="6"/>
      <c r="P78" s="22"/>
      <c r="Q78" s="23">
        <v>2.7400000000000001E-2</v>
      </c>
      <c r="R78" s="141" t="s">
        <v>430</v>
      </c>
      <c r="S78" s="25">
        <v>10.050000000000001</v>
      </c>
      <c r="T78" s="25">
        <v>6.04</v>
      </c>
      <c r="U78" s="25">
        <v>1.52</v>
      </c>
      <c r="V78" s="25">
        <v>4.28</v>
      </c>
      <c r="W78" s="25">
        <v>15</v>
      </c>
      <c r="X78" s="26">
        <v>-3.27</v>
      </c>
      <c r="Y78" s="27"/>
      <c r="Z78" s="22" t="s">
        <v>427</v>
      </c>
    </row>
    <row r="79" spans="1:26" ht="16.8">
      <c r="A79" s="29" t="s">
        <v>19</v>
      </c>
      <c r="B79" s="30" t="s">
        <v>20</v>
      </c>
      <c r="C79" s="30" t="s">
        <v>21</v>
      </c>
      <c r="D79" s="30" t="s">
        <v>22</v>
      </c>
      <c r="E79" s="30" t="s">
        <v>23</v>
      </c>
      <c r="F79" s="31"/>
      <c r="G79" s="32" t="s">
        <v>24</v>
      </c>
      <c r="H79" s="32" t="s">
        <v>25</v>
      </c>
      <c r="I79" s="33" t="s">
        <v>26</v>
      </c>
      <c r="J79" s="34" t="s">
        <v>27</v>
      </c>
      <c r="K79" s="35"/>
      <c r="L79" s="6"/>
      <c r="M79" s="6"/>
      <c r="N79" s="6"/>
      <c r="P79" s="22"/>
      <c r="Q79" s="23">
        <v>-4.0300000000000002E-2</v>
      </c>
      <c r="R79" s="123" t="s">
        <v>431</v>
      </c>
      <c r="S79" s="25">
        <v>15.47</v>
      </c>
      <c r="T79" s="25">
        <v>4.72</v>
      </c>
      <c r="U79" s="25">
        <v>0.94</v>
      </c>
      <c r="V79" s="25">
        <v>1.37</v>
      </c>
      <c r="W79" s="25">
        <v>6.45</v>
      </c>
      <c r="X79" s="26" t="s">
        <v>294</v>
      </c>
      <c r="Y79" s="6"/>
      <c r="Z79" s="22" t="s">
        <v>377</v>
      </c>
    </row>
    <row r="80" spans="1:26">
      <c r="A80" s="36"/>
      <c r="B80" s="31"/>
      <c r="C80" s="31"/>
      <c r="D80" s="31"/>
      <c r="E80" s="31"/>
      <c r="F80" s="31"/>
      <c r="G80" s="37"/>
      <c r="H80" s="37"/>
      <c r="I80" s="37"/>
      <c r="J80" s="6"/>
      <c r="K80" s="6"/>
      <c r="L80" s="6"/>
      <c r="M80" s="6"/>
      <c r="N80" s="6"/>
      <c r="P80" s="22"/>
      <c r="Q80" s="23">
        <v>-3.95E-2</v>
      </c>
      <c r="R80" s="124" t="s">
        <v>328</v>
      </c>
      <c r="S80" s="25"/>
      <c r="T80" s="25"/>
      <c r="U80" s="25"/>
      <c r="V80" s="25"/>
      <c r="W80" s="25"/>
      <c r="X80" s="26"/>
      <c r="Y80" s="6"/>
      <c r="Z80" s="22"/>
    </row>
    <row r="81" spans="1:26">
      <c r="A81" s="39"/>
      <c r="B81" s="31"/>
      <c r="C81" s="31"/>
      <c r="D81" s="31"/>
      <c r="E81" s="31"/>
      <c r="F81" s="31"/>
      <c r="G81" s="37"/>
      <c r="H81" s="37"/>
      <c r="I81" s="37"/>
      <c r="J81" s="6"/>
      <c r="K81" s="6"/>
      <c r="L81" s="6"/>
      <c r="M81" s="6"/>
      <c r="N81" s="6"/>
      <c r="P81" s="22"/>
      <c r="Q81" s="22"/>
      <c r="R81" s="124" t="s">
        <v>424</v>
      </c>
      <c r="S81" s="25"/>
      <c r="T81" s="25" t="s">
        <v>28</v>
      </c>
      <c r="U81" s="25"/>
      <c r="V81" s="25"/>
      <c r="W81" s="25"/>
      <c r="X81" s="26"/>
      <c r="Y81" s="6"/>
      <c r="Z81" s="22"/>
    </row>
    <row r="82" spans="1:26">
      <c r="A82" s="36"/>
      <c r="B82" s="31"/>
      <c r="C82" s="31"/>
      <c r="D82" s="31"/>
      <c r="E82" s="31"/>
      <c r="F82" s="31" t="s">
        <v>28</v>
      </c>
      <c r="G82" s="37"/>
      <c r="H82" s="37"/>
      <c r="I82" s="37"/>
      <c r="J82" s="6"/>
      <c r="K82" s="6"/>
      <c r="L82" s="6"/>
      <c r="M82" s="6"/>
      <c r="N82" s="6"/>
      <c r="P82" s="22"/>
      <c r="Q82" s="23"/>
      <c r="R82" s="124" t="s">
        <v>433</v>
      </c>
      <c r="S82" s="25"/>
      <c r="T82" s="25"/>
      <c r="U82" s="25"/>
      <c r="V82" s="25"/>
      <c r="W82" s="25"/>
      <c r="X82" s="26"/>
      <c r="Y82" s="6"/>
      <c r="Z82" s="22"/>
    </row>
    <row r="83" spans="1:26">
      <c r="A83" s="40"/>
      <c r="B83" s="31"/>
      <c r="C83" s="31"/>
      <c r="D83" s="31"/>
      <c r="E83" s="31"/>
      <c r="F83" s="15"/>
      <c r="G83" s="37"/>
      <c r="H83" s="37"/>
      <c r="I83" s="37"/>
      <c r="J83" s="6"/>
      <c r="K83" s="6"/>
      <c r="L83" s="6"/>
      <c r="M83" s="6"/>
      <c r="N83" s="6"/>
      <c r="P83" s="22"/>
      <c r="Q83" s="22"/>
      <c r="R83" s="124"/>
      <c r="S83" s="25"/>
      <c r="T83" s="25"/>
      <c r="U83" s="25"/>
      <c r="V83" s="25"/>
      <c r="W83" s="25"/>
      <c r="X83" s="26"/>
      <c r="Y83" s="6"/>
      <c r="Z83" s="22"/>
    </row>
    <row r="84" spans="1:26" ht="16.8">
      <c r="A84" s="41" t="s">
        <v>29</v>
      </c>
      <c r="B84" s="42" t="s">
        <v>30</v>
      </c>
      <c r="C84" s="42" t="s">
        <v>31</v>
      </c>
      <c r="D84" s="42" t="s">
        <v>32</v>
      </c>
      <c r="E84" s="42" t="s">
        <v>5</v>
      </c>
      <c r="F84" s="43"/>
      <c r="G84" s="44" t="s">
        <v>34</v>
      </c>
      <c r="H84" s="44" t="s">
        <v>35</v>
      </c>
      <c r="I84" s="44" t="s">
        <v>36</v>
      </c>
      <c r="J84" s="45" t="s">
        <v>37</v>
      </c>
      <c r="K84" s="46"/>
      <c r="L84" s="47"/>
      <c r="M84" s="48"/>
      <c r="N84" s="6"/>
      <c r="P84" s="22"/>
      <c r="Q84" s="22"/>
      <c r="R84" s="24"/>
      <c r="S84" s="25"/>
      <c r="T84" s="25"/>
      <c r="U84" s="25"/>
      <c r="V84" s="25"/>
      <c r="W84" s="25"/>
      <c r="X84" s="26"/>
      <c r="Y84" s="6"/>
      <c r="Z84" s="22"/>
    </row>
    <row r="85" spans="1:26" ht="16.8">
      <c r="A85" s="36"/>
      <c r="B85" s="49"/>
      <c r="C85" s="49"/>
      <c r="D85" s="49"/>
      <c r="E85" s="49"/>
      <c r="F85" s="43"/>
      <c r="G85" s="50"/>
      <c r="H85" s="50"/>
      <c r="I85" s="50"/>
      <c r="J85" s="51" t="s">
        <v>38</v>
      </c>
      <c r="K85" s="52"/>
      <c r="L85" s="52"/>
      <c r="M85" s="52"/>
      <c r="N85" s="6"/>
      <c r="P85" s="22"/>
      <c r="Q85" s="22"/>
      <c r="R85" s="24"/>
      <c r="S85" s="25"/>
      <c r="T85" s="25"/>
      <c r="U85" s="25"/>
      <c r="V85" s="25"/>
      <c r="W85" s="25"/>
      <c r="X85" s="26"/>
      <c r="Y85" s="6"/>
      <c r="Z85" s="22"/>
    </row>
    <row r="86" spans="1:26" ht="16.8">
      <c r="A86" s="39"/>
      <c r="B86" s="49"/>
      <c r="C86" s="49"/>
      <c r="D86" s="49"/>
      <c r="E86" s="49"/>
      <c r="F86" s="43"/>
      <c r="G86" s="50"/>
      <c r="H86" s="50"/>
      <c r="I86" s="50"/>
      <c r="J86" s="45" t="s">
        <v>39</v>
      </c>
      <c r="K86" s="53"/>
      <c r="L86" s="53"/>
      <c r="M86" s="53"/>
      <c r="N86" s="6"/>
      <c r="P86" s="22"/>
      <c r="Q86" s="22"/>
      <c r="R86" s="24"/>
      <c r="S86" s="25"/>
      <c r="T86" s="25"/>
      <c r="U86" s="25"/>
      <c r="V86" s="25"/>
      <c r="W86" s="25"/>
      <c r="X86" s="26"/>
      <c r="Y86" s="6"/>
      <c r="Z86" s="22"/>
    </row>
    <row r="87" spans="1:26" ht="16.8">
      <c r="A87" s="36"/>
      <c r="B87" s="49"/>
      <c r="C87" s="49"/>
      <c r="D87" s="49"/>
      <c r="E87" s="49"/>
      <c r="F87" s="43"/>
      <c r="G87" s="50"/>
      <c r="H87" s="50"/>
      <c r="I87" s="50"/>
      <c r="J87" s="45" t="s">
        <v>40</v>
      </c>
      <c r="K87" s="54"/>
      <c r="L87" s="54"/>
      <c r="M87" s="54"/>
      <c r="N87" s="6"/>
      <c r="P87" s="22"/>
      <c r="Q87" s="22"/>
      <c r="R87" s="24"/>
      <c r="S87" s="25"/>
      <c r="T87" s="25"/>
      <c r="U87" s="25"/>
      <c r="V87" s="25"/>
      <c r="W87" s="25"/>
      <c r="X87" s="55"/>
      <c r="Y87" s="6"/>
      <c r="Z87" s="22"/>
    </row>
    <row r="88" spans="1:26" ht="16.8">
      <c r="A88" s="36"/>
      <c r="B88" s="15"/>
      <c r="C88" s="15"/>
      <c r="D88" s="15"/>
      <c r="E88" s="49"/>
      <c r="F88" s="49"/>
      <c r="G88" s="15"/>
      <c r="H88" s="56"/>
      <c r="I88" s="56"/>
      <c r="J88" s="45" t="s">
        <v>41</v>
      </c>
      <c r="K88" s="57"/>
      <c r="L88" s="53"/>
      <c r="M88" s="53"/>
      <c r="N88" s="6"/>
      <c r="P88" s="22"/>
      <c r="Q88" s="22"/>
      <c r="R88" s="24"/>
      <c r="S88" s="25"/>
      <c r="T88" s="25"/>
      <c r="U88" s="25"/>
      <c r="V88" s="25" t="s">
        <v>28</v>
      </c>
      <c r="W88" s="25"/>
      <c r="X88" s="55"/>
      <c r="Y88" s="6"/>
      <c r="Z88" s="22"/>
    </row>
    <row r="89" spans="1:26" ht="16.8">
      <c r="A89" s="58" t="s">
        <v>43</v>
      </c>
      <c r="B89" s="59" t="s">
        <v>44</v>
      </c>
      <c r="C89" s="59" t="s">
        <v>45</v>
      </c>
      <c r="D89" s="59" t="s">
        <v>46</v>
      </c>
      <c r="E89" s="60" t="s">
        <v>47</v>
      </c>
      <c r="F89" s="60"/>
      <c r="G89" s="61"/>
      <c r="H89" s="62"/>
      <c r="I89" s="63"/>
      <c r="J89" s="64"/>
      <c r="K89" s="65"/>
      <c r="L89" s="6"/>
      <c r="M89" s="6"/>
      <c r="N89" s="6"/>
      <c r="P89" s="22"/>
      <c r="Q89" s="22"/>
      <c r="R89" s="24"/>
      <c r="S89" s="25"/>
      <c r="T89" s="25"/>
      <c r="U89" s="25"/>
      <c r="V89" s="25"/>
      <c r="W89" s="25"/>
      <c r="X89" s="55"/>
      <c r="Y89" s="6"/>
      <c r="Z89" s="22"/>
    </row>
    <row r="90" spans="1:26">
      <c r="A90" s="36"/>
      <c r="B90" s="66"/>
      <c r="C90" s="66"/>
      <c r="D90" s="66"/>
      <c r="E90" s="66"/>
      <c r="F90" s="66"/>
      <c r="G90" s="15"/>
      <c r="H90" s="15"/>
      <c r="I90" s="15"/>
      <c r="J90" s="67"/>
      <c r="K90" s="6"/>
      <c r="L90" s="6"/>
      <c r="M90" s="6"/>
      <c r="N90" s="6"/>
      <c r="P90" s="22"/>
      <c r="Q90" s="22"/>
      <c r="R90" s="24"/>
      <c r="S90" s="25"/>
      <c r="T90" s="25"/>
      <c r="U90" s="25"/>
      <c r="V90" s="25"/>
      <c r="W90" s="25"/>
      <c r="X90" s="55"/>
      <c r="Y90" s="6"/>
      <c r="Z90" s="22"/>
    </row>
    <row r="91" spans="1:26">
      <c r="A91" s="39"/>
      <c r="B91" s="66"/>
      <c r="C91" s="66"/>
      <c r="D91" s="66"/>
      <c r="E91" s="66"/>
      <c r="F91" s="66"/>
      <c r="G91" s="15"/>
      <c r="H91" s="15"/>
      <c r="I91" s="15"/>
      <c r="J91" s="67"/>
      <c r="K91" s="6"/>
      <c r="L91" s="6"/>
      <c r="M91" s="6"/>
      <c r="N91" s="6"/>
      <c r="P91" s="22"/>
      <c r="Q91" s="22"/>
      <c r="R91" s="24"/>
      <c r="S91" s="25"/>
      <c r="T91" s="25"/>
      <c r="U91" s="25"/>
      <c r="V91" s="25"/>
      <c r="W91" s="25"/>
      <c r="X91" s="55"/>
      <c r="Y91" s="6"/>
      <c r="Z91" s="22"/>
    </row>
    <row r="92" spans="1:26">
      <c r="A92" s="36"/>
      <c r="B92" s="66"/>
      <c r="C92" s="66"/>
      <c r="D92" s="66"/>
      <c r="E92" s="66"/>
      <c r="F92" s="66"/>
      <c r="G92" s="15"/>
      <c r="H92" s="15"/>
      <c r="I92" s="15"/>
      <c r="J92" s="67"/>
      <c r="K92" s="6"/>
      <c r="L92" s="6"/>
      <c r="M92" s="6"/>
      <c r="N92" s="6"/>
      <c r="P92" s="22"/>
      <c r="Q92" s="22"/>
      <c r="R92" s="24"/>
      <c r="S92" s="25"/>
      <c r="T92" s="25"/>
      <c r="U92" s="25"/>
      <c r="V92" s="25"/>
      <c r="W92" s="25"/>
      <c r="X92" s="55"/>
      <c r="Y92" s="6"/>
      <c r="Z92" s="22"/>
    </row>
    <row r="93" spans="1:26">
      <c r="A93" s="40"/>
      <c r="B93" s="66"/>
      <c r="C93" s="66"/>
      <c r="D93" s="66"/>
      <c r="E93" s="66"/>
      <c r="F93" s="66"/>
      <c r="G93" s="15"/>
      <c r="H93" s="15"/>
      <c r="I93" s="15"/>
      <c r="J93" s="67"/>
      <c r="K93" s="6"/>
      <c r="L93" s="6"/>
      <c r="M93" s="6"/>
      <c r="N93" s="6"/>
      <c r="P93" s="22"/>
      <c r="Q93" s="22"/>
      <c r="R93" s="24"/>
      <c r="S93" s="25"/>
      <c r="T93" s="25"/>
      <c r="U93" s="25"/>
      <c r="V93" s="25"/>
      <c r="W93" s="25"/>
      <c r="X93" s="55"/>
      <c r="Y93" s="6"/>
      <c r="Z93" s="22"/>
    </row>
    <row r="94" spans="1:26" ht="16.8">
      <c r="A94" s="68" t="s">
        <v>48</v>
      </c>
      <c r="B94" s="69" t="s">
        <v>49</v>
      </c>
      <c r="C94" s="69" t="s">
        <v>50</v>
      </c>
      <c r="D94" s="69" t="s">
        <v>51</v>
      </c>
      <c r="E94" s="69" t="s">
        <v>52</v>
      </c>
      <c r="F94" s="70" t="s">
        <v>53</v>
      </c>
      <c r="G94" s="71"/>
      <c r="H94" s="72"/>
      <c r="I94" s="73"/>
      <c r="J94" s="74"/>
      <c r="K94" s="5"/>
      <c r="L94" s="5"/>
      <c r="M94" s="5"/>
      <c r="N94" s="6"/>
      <c r="P94" s="22"/>
      <c r="Q94" s="22"/>
      <c r="R94" s="24"/>
      <c r="S94" s="25"/>
      <c r="T94" s="25"/>
      <c r="U94" s="25"/>
      <c r="V94" s="25"/>
      <c r="W94" s="25"/>
      <c r="X94" s="55"/>
      <c r="Y94" s="6"/>
      <c r="Z94" s="22"/>
    </row>
    <row r="95" spans="1:26" ht="19.8">
      <c r="A95" s="36"/>
      <c r="B95" s="75"/>
      <c r="C95" s="75"/>
      <c r="D95" s="75"/>
      <c r="E95" s="75"/>
      <c r="F95" s="76" t="s">
        <v>54</v>
      </c>
      <c r="G95" s="77"/>
      <c r="H95" s="77"/>
      <c r="I95" s="77"/>
      <c r="J95" s="74"/>
      <c r="K95" s="5"/>
      <c r="L95" s="5"/>
      <c r="M95" s="5"/>
      <c r="N95" s="6"/>
      <c r="P95" s="22"/>
      <c r="Q95" s="22"/>
      <c r="R95" s="24"/>
      <c r="S95" s="25"/>
      <c r="T95" s="25"/>
      <c r="U95" s="25"/>
      <c r="V95" s="25"/>
      <c r="W95" s="25"/>
      <c r="X95" s="55"/>
      <c r="Y95" s="6"/>
      <c r="Z95" s="22"/>
    </row>
    <row r="96" spans="1:26" ht="19.8">
      <c r="A96" s="39"/>
      <c r="B96" s="75"/>
      <c r="C96" s="75"/>
      <c r="D96" s="75"/>
      <c r="E96" s="75"/>
      <c r="F96" s="78" t="s">
        <v>55</v>
      </c>
      <c r="G96" s="77"/>
      <c r="H96" s="77"/>
      <c r="I96" s="77"/>
      <c r="J96" s="74"/>
      <c r="K96" s="5"/>
      <c r="L96" s="5"/>
      <c r="M96" s="5"/>
      <c r="N96" s="6"/>
      <c r="P96" s="22"/>
      <c r="Q96" s="22"/>
      <c r="R96" s="24"/>
      <c r="S96" s="25"/>
      <c r="T96" s="25"/>
      <c r="U96" s="25"/>
      <c r="V96" s="25"/>
      <c r="W96" s="25"/>
      <c r="X96" s="55"/>
      <c r="Y96" s="6"/>
      <c r="Z96" s="22"/>
    </row>
    <row r="97" spans="1:26" ht="16.8">
      <c r="A97" s="36"/>
      <c r="B97" s="75"/>
      <c r="C97" s="75"/>
      <c r="D97" s="75"/>
      <c r="E97" s="75"/>
      <c r="F97" s="79"/>
      <c r="G97" s="79"/>
      <c r="H97" s="77"/>
      <c r="I97" s="77"/>
      <c r="J97" s="74"/>
      <c r="K97" s="5"/>
      <c r="L97" s="5"/>
      <c r="M97" s="5"/>
      <c r="N97" s="6"/>
      <c r="P97" s="22"/>
      <c r="Q97" s="22"/>
      <c r="R97" s="24"/>
      <c r="S97" s="25"/>
      <c r="T97" s="25"/>
      <c r="U97" s="25"/>
      <c r="V97" s="25"/>
      <c r="W97" s="25"/>
      <c r="X97" s="55"/>
      <c r="Y97" s="6"/>
      <c r="Z97" s="22"/>
    </row>
    <row r="98" spans="1:26">
      <c r="A98" s="36"/>
      <c r="B98" s="75"/>
      <c r="C98" s="75"/>
      <c r="D98" s="75"/>
      <c r="E98" s="75"/>
      <c r="F98" s="75"/>
      <c r="G98" s="75"/>
      <c r="H98" s="15"/>
      <c r="I98" s="15"/>
      <c r="J98" s="67"/>
      <c r="K98" s="6"/>
      <c r="L98" s="6"/>
      <c r="M98" s="6"/>
      <c r="N98" s="6"/>
      <c r="P98" s="22"/>
      <c r="Q98" s="22"/>
      <c r="R98" s="24"/>
      <c r="S98" s="25"/>
      <c r="T98" s="25"/>
      <c r="U98" s="25"/>
      <c r="V98" s="25"/>
      <c r="W98" s="25"/>
      <c r="X98" s="55"/>
      <c r="Y98" s="6"/>
      <c r="Z98" s="22"/>
    </row>
    <row r="99" spans="1:26">
      <c r="A99" s="36"/>
      <c r="B99" s="15"/>
      <c r="C99" s="15"/>
      <c r="D99" s="15"/>
      <c r="E99" s="15"/>
      <c r="F99" s="15"/>
      <c r="G99" s="15"/>
      <c r="H99" s="15"/>
      <c r="I99" s="15"/>
      <c r="J99" s="67"/>
      <c r="K99" s="6"/>
      <c r="L99" s="6"/>
      <c r="M99" s="6"/>
      <c r="N99" s="6"/>
      <c r="P99" s="22"/>
      <c r="Q99" s="22"/>
      <c r="R99" s="24"/>
      <c r="S99" s="25"/>
      <c r="T99" s="25"/>
      <c r="U99" s="25"/>
      <c r="V99" s="25"/>
      <c r="W99" s="25"/>
      <c r="X99" s="55"/>
      <c r="Y99" s="6"/>
      <c r="Z99" s="22"/>
    </row>
    <row r="100" spans="1:26">
      <c r="A100" s="36"/>
      <c r="B100" s="15"/>
      <c r="C100" s="15"/>
      <c r="D100" s="15"/>
      <c r="E100" s="15"/>
      <c r="F100" s="15"/>
      <c r="G100" s="15"/>
      <c r="H100" s="15"/>
      <c r="I100" s="15"/>
      <c r="J100" s="67"/>
      <c r="K100" s="6"/>
      <c r="L100" s="6"/>
      <c r="M100" s="6"/>
      <c r="N100" s="6"/>
      <c r="P100" s="22"/>
      <c r="Q100" s="22"/>
      <c r="R100" s="24"/>
      <c r="S100" s="25"/>
      <c r="T100" s="25"/>
      <c r="U100" s="25"/>
      <c r="V100" s="25"/>
      <c r="W100" s="25"/>
      <c r="X100" s="55"/>
      <c r="Y100" s="6"/>
      <c r="Z100" s="22"/>
    </row>
    <row r="101" spans="1:26">
      <c r="A101" s="36"/>
      <c r="B101" s="15"/>
      <c r="C101" s="15"/>
      <c r="D101" s="20"/>
      <c r="E101" s="20"/>
      <c r="F101" s="20"/>
      <c r="G101" s="20"/>
      <c r="H101" s="20"/>
      <c r="I101" s="20"/>
      <c r="J101" s="21"/>
      <c r="K101" s="6"/>
      <c r="L101" s="6"/>
      <c r="M101" s="6"/>
      <c r="N101" s="6"/>
      <c r="P101" s="22"/>
      <c r="Q101" s="22"/>
      <c r="R101" s="24"/>
      <c r="S101" s="25"/>
      <c r="T101" s="25"/>
      <c r="U101" s="25"/>
      <c r="V101" s="25"/>
      <c r="W101" s="25"/>
      <c r="X101" s="55"/>
      <c r="Y101" s="6"/>
      <c r="Z101" s="22"/>
    </row>
    <row r="102" spans="1:26" ht="16.8" thickBot="1">
      <c r="A102" s="80"/>
      <c r="B102" s="20"/>
      <c r="C102" s="20"/>
      <c r="D102" s="20"/>
      <c r="E102" s="81"/>
      <c r="F102" s="82"/>
      <c r="G102" s="81"/>
      <c r="H102" s="81"/>
      <c r="I102" s="81"/>
      <c r="J102" s="81"/>
      <c r="K102" s="81"/>
      <c r="L102" s="81"/>
      <c r="M102" s="81"/>
      <c r="N102" s="81"/>
      <c r="P102" s="22"/>
      <c r="Q102" s="22"/>
      <c r="R102" s="24"/>
      <c r="S102" s="25"/>
      <c r="T102" s="25"/>
      <c r="U102" s="25"/>
      <c r="V102" s="25"/>
      <c r="W102" s="25"/>
      <c r="X102" s="55"/>
      <c r="Y102" s="6"/>
      <c r="Z102" s="22"/>
    </row>
    <row r="103" spans="1:26" ht="17.399999999999999" thickBot="1">
      <c r="A103" s="83" t="s">
        <v>1</v>
      </c>
      <c r="B103" s="84" t="s">
        <v>56</v>
      </c>
      <c r="C103" s="84" t="s">
        <v>57</v>
      </c>
      <c r="D103" s="85" t="s">
        <v>58</v>
      </c>
      <c r="E103" s="86" t="s">
        <v>1</v>
      </c>
      <c r="F103" s="86" t="s">
        <v>59</v>
      </c>
      <c r="G103" s="86" t="s">
        <v>57</v>
      </c>
      <c r="H103" s="87" t="s">
        <v>61</v>
      </c>
      <c r="I103" s="86" t="s">
        <v>62</v>
      </c>
      <c r="J103" s="86" t="s">
        <v>63</v>
      </c>
      <c r="K103" s="88" t="s">
        <v>64</v>
      </c>
      <c r="L103" s="88" t="s">
        <v>65</v>
      </c>
      <c r="M103" s="89" t="s">
        <v>66</v>
      </c>
      <c r="N103" s="90" t="s">
        <v>67</v>
      </c>
      <c r="P103" s="22"/>
      <c r="Q103" s="22"/>
      <c r="R103" s="24"/>
      <c r="S103" s="25"/>
      <c r="T103" s="25"/>
      <c r="U103" s="25"/>
      <c r="V103" s="25"/>
      <c r="W103" s="25"/>
      <c r="X103" s="55"/>
      <c r="Y103" s="6"/>
      <c r="Z103" s="22"/>
    </row>
    <row r="104" spans="1:26">
      <c r="A104" s="91"/>
      <c r="B104" s="92"/>
      <c r="C104" s="92"/>
      <c r="D104" s="92"/>
      <c r="E104" s="92"/>
      <c r="F104" s="93"/>
      <c r="G104" s="93"/>
      <c r="H104" s="93"/>
      <c r="I104" s="93"/>
      <c r="J104" s="94"/>
      <c r="K104" s="95"/>
      <c r="L104" s="95"/>
      <c r="M104" s="95"/>
      <c r="N104" s="65"/>
      <c r="P104" s="22"/>
      <c r="Q104" s="22"/>
      <c r="R104" s="24"/>
      <c r="S104" s="25"/>
      <c r="T104" s="25"/>
      <c r="U104" s="25"/>
      <c r="V104" s="25"/>
      <c r="W104" s="25"/>
      <c r="X104" s="55"/>
      <c r="Y104" s="6"/>
      <c r="Z104" s="22"/>
    </row>
    <row r="105" spans="1:26">
      <c r="A105" s="96"/>
      <c r="B105" s="97"/>
      <c r="C105" s="97"/>
      <c r="D105" s="97"/>
      <c r="E105" s="97"/>
      <c r="F105" s="98"/>
      <c r="G105" s="98"/>
      <c r="H105" s="98"/>
      <c r="I105" s="98"/>
      <c r="J105" s="66"/>
      <c r="K105" s="99"/>
      <c r="L105" s="99"/>
      <c r="M105" s="99"/>
      <c r="N105" s="6"/>
      <c r="P105" s="100"/>
      <c r="Q105" s="100"/>
      <c r="R105" s="101"/>
      <c r="S105" s="102"/>
      <c r="T105" s="102"/>
      <c r="U105" s="102"/>
      <c r="V105" s="102"/>
      <c r="W105" s="102"/>
      <c r="X105" s="103"/>
      <c r="Y105" s="81"/>
      <c r="Z105" s="22"/>
    </row>
    <row r="106" spans="1:2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2"/>
    </row>
    <row r="107" spans="1:2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2"/>
    </row>
    <row r="108" spans="1:2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2"/>
    </row>
    <row r="109" spans="1:26">
      <c r="A109" s="25"/>
      <c r="B109" s="25"/>
      <c r="C109" s="25"/>
      <c r="D109" s="25"/>
      <c r="E109" s="25" t="s">
        <v>28</v>
      </c>
      <c r="F109" s="25"/>
      <c r="G109" s="25"/>
      <c r="H109" s="25"/>
      <c r="I109" s="25"/>
      <c r="J109" s="25"/>
      <c r="K109" s="25"/>
      <c r="L109" s="25"/>
      <c r="M109" s="25"/>
      <c r="N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2"/>
    </row>
    <row r="110" spans="1:26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2"/>
    </row>
    <row r="111" spans="1:26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2"/>
    </row>
    <row r="112" spans="1:26" ht="16.8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5</v>
      </c>
      <c r="G112" s="2" t="s">
        <v>6</v>
      </c>
      <c r="H112" s="3"/>
      <c r="I112" s="4"/>
      <c r="J112" s="4"/>
      <c r="K112" s="5"/>
      <c r="L112" s="6"/>
      <c r="M112" s="6"/>
      <c r="N112" s="6"/>
      <c r="O112" s="7"/>
      <c r="P112" s="8" t="s">
        <v>7</v>
      </c>
      <c r="Q112" s="9"/>
      <c r="R112" s="10"/>
      <c r="S112" s="11"/>
      <c r="T112" s="11"/>
      <c r="U112" s="11"/>
      <c r="V112" s="11"/>
      <c r="W112" s="11"/>
      <c r="X112" s="12"/>
      <c r="Y112" s="9"/>
      <c r="Z112" s="25"/>
    </row>
    <row r="113" spans="1:26" ht="16.8">
      <c r="A113" s="147"/>
      <c r="B113" s="174"/>
      <c r="C113" s="174"/>
      <c r="D113" s="15"/>
      <c r="E113" s="15"/>
      <c r="F113" s="15"/>
      <c r="G113" s="2" t="s">
        <v>8</v>
      </c>
      <c r="H113" s="16"/>
      <c r="I113" s="17"/>
      <c r="J113" s="18"/>
      <c r="K113" s="5"/>
      <c r="L113" s="6"/>
      <c r="M113" s="6"/>
      <c r="N113" s="6"/>
      <c r="O113" s="7"/>
      <c r="P113" s="11" t="s">
        <v>1</v>
      </c>
      <c r="Q113" s="9" t="s">
        <v>10</v>
      </c>
      <c r="R113" s="10" t="s">
        <v>11</v>
      </c>
      <c r="S113" s="11" t="s">
        <v>12</v>
      </c>
      <c r="T113" s="11" t="s">
        <v>13</v>
      </c>
      <c r="U113" s="11" t="s">
        <v>14</v>
      </c>
      <c r="V113" s="11" t="s">
        <v>15</v>
      </c>
      <c r="W113" s="11" t="s">
        <v>16</v>
      </c>
      <c r="X113" s="12" t="s">
        <v>17</v>
      </c>
      <c r="Y113" s="9" t="s">
        <v>18</v>
      </c>
      <c r="Z113" s="152" t="s">
        <v>436</v>
      </c>
    </row>
    <row r="114" spans="1:26">
      <c r="A114" s="147"/>
      <c r="B114" s="174"/>
      <c r="C114" s="174"/>
      <c r="D114" s="15"/>
      <c r="E114" s="15"/>
      <c r="F114" s="15"/>
      <c r="G114" s="19"/>
      <c r="H114" s="20"/>
      <c r="I114" s="20"/>
      <c r="J114" s="21"/>
      <c r="K114" s="6"/>
      <c r="L114" s="6"/>
      <c r="M114" s="6"/>
      <c r="N114" s="6"/>
      <c r="P114" s="22"/>
      <c r="Q114" s="23"/>
      <c r="R114" s="24"/>
      <c r="S114" s="25"/>
      <c r="T114" s="25"/>
      <c r="U114" s="25"/>
      <c r="V114" s="25"/>
      <c r="W114" s="25"/>
      <c r="X114" s="26"/>
      <c r="Y114" s="27"/>
      <c r="Z114" s="25"/>
    </row>
    <row r="115" spans="1:26">
      <c r="A115" s="147"/>
      <c r="B115" s="174"/>
      <c r="C115" s="174"/>
      <c r="D115" s="20"/>
      <c r="E115" s="20"/>
      <c r="F115" s="20"/>
      <c r="G115" s="20"/>
      <c r="H115" s="20"/>
      <c r="I115" s="20"/>
      <c r="J115" s="21"/>
      <c r="K115" s="6"/>
      <c r="L115" s="6"/>
      <c r="M115" s="6"/>
      <c r="N115" s="6"/>
      <c r="P115" s="22"/>
      <c r="Q115" s="23"/>
      <c r="R115" s="24"/>
      <c r="S115" s="25"/>
      <c r="T115" s="25"/>
      <c r="U115" s="25"/>
      <c r="V115" s="25"/>
      <c r="W115" s="25"/>
      <c r="X115" s="26"/>
      <c r="Y115" s="6"/>
      <c r="Z115" s="25"/>
    </row>
    <row r="116" spans="1:26" ht="16.8">
      <c r="A116" s="29" t="s">
        <v>19</v>
      </c>
      <c r="B116" s="30" t="s">
        <v>20</v>
      </c>
      <c r="C116" s="30" t="s">
        <v>21</v>
      </c>
      <c r="D116" s="30" t="s">
        <v>22</v>
      </c>
      <c r="E116" s="30" t="s">
        <v>23</v>
      </c>
      <c r="F116" s="31"/>
      <c r="G116" s="32" t="s">
        <v>24</v>
      </c>
      <c r="H116" s="32" t="s">
        <v>25</v>
      </c>
      <c r="I116" s="33" t="s">
        <v>26</v>
      </c>
      <c r="J116" s="34" t="s">
        <v>27</v>
      </c>
      <c r="K116" s="35"/>
      <c r="L116" s="6"/>
      <c r="M116" s="6"/>
      <c r="N116" s="6"/>
      <c r="P116" s="22"/>
      <c r="Q116" s="22"/>
      <c r="R116" s="24"/>
      <c r="S116" s="25"/>
      <c r="T116" s="25"/>
      <c r="U116" s="25"/>
      <c r="V116" s="25"/>
      <c r="W116" s="25"/>
      <c r="X116" s="26"/>
      <c r="Y116" s="6"/>
      <c r="Z116" s="25"/>
    </row>
    <row r="117" spans="1:26">
      <c r="A117" s="36"/>
      <c r="B117" s="31"/>
      <c r="C117" s="31"/>
      <c r="D117" s="31"/>
      <c r="E117" s="31"/>
      <c r="F117" s="31"/>
      <c r="G117" s="37"/>
      <c r="H117" s="37"/>
      <c r="I117" s="37"/>
      <c r="J117" s="6"/>
      <c r="K117" s="6"/>
      <c r="L117" s="6"/>
      <c r="M117" s="6"/>
      <c r="N117" s="6"/>
      <c r="P117" s="22"/>
      <c r="Q117" s="23"/>
      <c r="R117" s="38"/>
      <c r="S117" s="25"/>
      <c r="T117" s="25"/>
      <c r="U117" s="25"/>
      <c r="V117" s="25"/>
      <c r="W117" s="25"/>
      <c r="X117" s="26"/>
      <c r="Y117" s="6"/>
      <c r="Z117" s="25"/>
    </row>
    <row r="118" spans="1:26">
      <c r="A118" s="39"/>
      <c r="B118" s="31"/>
      <c r="C118" s="31"/>
      <c r="D118" s="31"/>
      <c r="E118" s="31"/>
      <c r="F118" s="31"/>
      <c r="G118" s="37"/>
      <c r="H118" s="37"/>
      <c r="I118" s="37"/>
      <c r="J118" s="6"/>
      <c r="K118" s="6"/>
      <c r="L118" s="6"/>
      <c r="M118" s="6"/>
      <c r="N118" s="6"/>
      <c r="P118" s="22"/>
      <c r="Q118" s="22"/>
      <c r="R118" s="24"/>
      <c r="S118" s="25"/>
      <c r="T118" s="25" t="s">
        <v>28</v>
      </c>
      <c r="U118" s="25"/>
      <c r="V118" s="25"/>
      <c r="W118" s="25"/>
      <c r="X118" s="26"/>
      <c r="Y118" s="6"/>
      <c r="Z118" s="25"/>
    </row>
    <row r="119" spans="1:26">
      <c r="A119" s="36"/>
      <c r="B119" s="31"/>
      <c r="C119" s="31"/>
      <c r="D119" s="31"/>
      <c r="E119" s="31"/>
      <c r="F119" s="31" t="s">
        <v>28</v>
      </c>
      <c r="G119" s="37"/>
      <c r="H119" s="37"/>
      <c r="I119" s="37"/>
      <c r="J119" s="6"/>
      <c r="K119" s="6"/>
      <c r="L119" s="6"/>
      <c r="M119" s="6"/>
      <c r="N119" s="6"/>
      <c r="P119" s="22"/>
      <c r="Q119" s="22"/>
      <c r="R119" s="24"/>
      <c r="S119" s="25"/>
      <c r="T119" s="25"/>
      <c r="U119" s="25"/>
      <c r="V119" s="25"/>
      <c r="W119" s="25"/>
      <c r="X119" s="26"/>
      <c r="Y119" s="6"/>
      <c r="Z119" s="25"/>
    </row>
    <row r="120" spans="1:26">
      <c r="A120" s="40"/>
      <c r="B120" s="31"/>
      <c r="C120" s="31"/>
      <c r="D120" s="31"/>
      <c r="E120" s="31"/>
      <c r="F120" s="15"/>
      <c r="G120" s="37"/>
      <c r="H120" s="37"/>
      <c r="I120" s="37"/>
      <c r="J120" s="6"/>
      <c r="K120" s="6"/>
      <c r="L120" s="6"/>
      <c r="M120" s="6"/>
      <c r="N120" s="6"/>
      <c r="P120" s="22"/>
      <c r="Q120" s="22"/>
      <c r="R120" s="24"/>
      <c r="S120" s="25"/>
      <c r="T120" s="25"/>
      <c r="U120" s="25"/>
      <c r="V120" s="25"/>
      <c r="W120" s="25"/>
      <c r="X120" s="26"/>
      <c r="Y120" s="6"/>
      <c r="Z120" s="25"/>
    </row>
    <row r="121" spans="1:26" ht="16.8">
      <c r="A121" s="41" t="s">
        <v>29</v>
      </c>
      <c r="B121" s="42" t="s">
        <v>30</v>
      </c>
      <c r="C121" s="42" t="s">
        <v>31</v>
      </c>
      <c r="D121" s="42" t="s">
        <v>32</v>
      </c>
      <c r="E121" s="42" t="s">
        <v>5</v>
      </c>
      <c r="F121" s="43"/>
      <c r="G121" s="44" t="s">
        <v>34</v>
      </c>
      <c r="H121" s="44" t="s">
        <v>35</v>
      </c>
      <c r="I121" s="44" t="s">
        <v>36</v>
      </c>
      <c r="J121" s="45" t="s">
        <v>37</v>
      </c>
      <c r="K121" s="46"/>
      <c r="L121" s="47"/>
      <c r="M121" s="48"/>
      <c r="N121" s="6"/>
      <c r="P121" s="22"/>
      <c r="Q121" s="22"/>
      <c r="R121" s="24"/>
      <c r="S121" s="25"/>
      <c r="T121" s="25"/>
      <c r="U121" s="25"/>
      <c r="V121" s="25"/>
      <c r="W121" s="25"/>
      <c r="X121" s="26"/>
      <c r="Y121" s="6"/>
      <c r="Z121" s="25"/>
    </row>
    <row r="122" spans="1:26" ht="16.8">
      <c r="A122" s="36"/>
      <c r="B122" s="49"/>
      <c r="C122" s="49"/>
      <c r="D122" s="49"/>
      <c r="E122" s="49"/>
      <c r="F122" s="43"/>
      <c r="G122" s="50"/>
      <c r="H122" s="50"/>
      <c r="I122" s="50"/>
      <c r="J122" s="51" t="s">
        <v>38</v>
      </c>
      <c r="K122" s="52"/>
      <c r="L122" s="52"/>
      <c r="M122" s="52"/>
      <c r="N122" s="6"/>
      <c r="P122" s="22"/>
      <c r="Q122" s="22"/>
      <c r="R122" s="24"/>
      <c r="S122" s="25"/>
      <c r="T122" s="25"/>
      <c r="U122" s="25"/>
      <c r="V122" s="25"/>
      <c r="W122" s="25"/>
      <c r="X122" s="26"/>
      <c r="Y122" s="6"/>
      <c r="Z122" s="25"/>
    </row>
    <row r="123" spans="1:26" ht="16.8">
      <c r="A123" s="39"/>
      <c r="B123" s="49"/>
      <c r="C123" s="49"/>
      <c r="D123" s="49"/>
      <c r="E123" s="49"/>
      <c r="F123" s="43"/>
      <c r="G123" s="50"/>
      <c r="H123" s="50"/>
      <c r="I123" s="50"/>
      <c r="J123" s="45" t="s">
        <v>39</v>
      </c>
      <c r="K123" s="53"/>
      <c r="L123" s="53"/>
      <c r="M123" s="53"/>
      <c r="N123" s="6"/>
      <c r="P123" s="22"/>
      <c r="Q123" s="22"/>
      <c r="R123" s="24"/>
      <c r="S123" s="25"/>
      <c r="T123" s="25"/>
      <c r="U123" s="25"/>
      <c r="V123" s="25"/>
      <c r="W123" s="25"/>
      <c r="X123" s="26"/>
      <c r="Y123" s="6"/>
      <c r="Z123" s="25"/>
    </row>
    <row r="124" spans="1:26" ht="16.8">
      <c r="A124" s="36"/>
      <c r="B124" s="49"/>
      <c r="C124" s="49"/>
      <c r="D124" s="49"/>
      <c r="E124" s="49"/>
      <c r="F124" s="43"/>
      <c r="G124" s="50"/>
      <c r="H124" s="50"/>
      <c r="I124" s="50"/>
      <c r="J124" s="45" t="s">
        <v>40</v>
      </c>
      <c r="K124" s="54"/>
      <c r="L124" s="54"/>
      <c r="M124" s="54"/>
      <c r="N124" s="6"/>
      <c r="P124" s="22"/>
      <c r="Q124" s="22"/>
      <c r="R124" s="24"/>
      <c r="S124" s="25"/>
      <c r="T124" s="25"/>
      <c r="U124" s="25"/>
      <c r="V124" s="25"/>
      <c r="W124" s="25"/>
      <c r="X124" s="55"/>
      <c r="Y124" s="6"/>
      <c r="Z124" s="25"/>
    </row>
    <row r="125" spans="1:26" ht="16.8">
      <c r="A125" s="36"/>
      <c r="B125" s="15"/>
      <c r="C125" s="15"/>
      <c r="D125" s="15"/>
      <c r="E125" s="49"/>
      <c r="F125" s="49"/>
      <c r="G125" s="15"/>
      <c r="H125" s="56"/>
      <c r="I125" s="56"/>
      <c r="J125" s="45" t="s">
        <v>41</v>
      </c>
      <c r="K125" s="57"/>
      <c r="L125" s="53"/>
      <c r="M125" s="53"/>
      <c r="N125" s="6"/>
      <c r="P125" s="22"/>
      <c r="Q125" s="22"/>
      <c r="R125" s="24"/>
      <c r="S125" s="25"/>
      <c r="T125" s="25"/>
      <c r="U125" s="25"/>
      <c r="V125" s="25" t="s">
        <v>28</v>
      </c>
      <c r="W125" s="25"/>
      <c r="X125" s="55"/>
      <c r="Y125" s="6"/>
      <c r="Z125" s="25"/>
    </row>
    <row r="126" spans="1:26" ht="16.8">
      <c r="A126" s="58" t="s">
        <v>43</v>
      </c>
      <c r="B126" s="59" t="s">
        <v>44</v>
      </c>
      <c r="C126" s="59" t="s">
        <v>45</v>
      </c>
      <c r="D126" s="59" t="s">
        <v>46</v>
      </c>
      <c r="E126" s="60" t="s">
        <v>47</v>
      </c>
      <c r="F126" s="60"/>
      <c r="G126" s="61"/>
      <c r="H126" s="62"/>
      <c r="I126" s="63"/>
      <c r="J126" s="64"/>
      <c r="K126" s="65"/>
      <c r="L126" s="6"/>
      <c r="M126" s="6"/>
      <c r="N126" s="6"/>
      <c r="P126" s="22"/>
      <c r="Q126" s="22"/>
      <c r="R126" s="24"/>
      <c r="S126" s="25"/>
      <c r="T126" s="25"/>
      <c r="U126" s="25"/>
      <c r="V126" s="25"/>
      <c r="W126" s="25"/>
      <c r="X126" s="55"/>
      <c r="Y126" s="6"/>
      <c r="Z126" s="25"/>
    </row>
    <row r="127" spans="1:26">
      <c r="A127" s="36"/>
      <c r="B127" s="66"/>
      <c r="C127" s="66"/>
      <c r="D127" s="66"/>
      <c r="E127" s="66"/>
      <c r="F127" s="66"/>
      <c r="G127" s="15"/>
      <c r="H127" s="15"/>
      <c r="I127" s="15"/>
      <c r="J127" s="67"/>
      <c r="K127" s="6"/>
      <c r="L127" s="6"/>
      <c r="M127" s="6"/>
      <c r="N127" s="6"/>
      <c r="P127" s="22"/>
      <c r="Q127" s="22"/>
      <c r="R127" s="24"/>
      <c r="S127" s="25"/>
      <c r="T127" s="25"/>
      <c r="U127" s="25"/>
      <c r="V127" s="25"/>
      <c r="W127" s="25"/>
      <c r="X127" s="55"/>
      <c r="Y127" s="6"/>
      <c r="Z127" s="25"/>
    </row>
    <row r="128" spans="1:26">
      <c r="A128" s="39"/>
      <c r="B128" s="66"/>
      <c r="C128" s="66"/>
      <c r="D128" s="66"/>
      <c r="E128" s="66"/>
      <c r="F128" s="66"/>
      <c r="G128" s="15"/>
      <c r="H128" s="15"/>
      <c r="I128" s="15"/>
      <c r="J128" s="67"/>
      <c r="K128" s="6"/>
      <c r="L128" s="6"/>
      <c r="M128" s="6"/>
      <c r="N128" s="6"/>
      <c r="P128" s="22"/>
      <c r="Q128" s="22"/>
      <c r="R128" s="24"/>
      <c r="S128" s="25"/>
      <c r="T128" s="25"/>
      <c r="U128" s="25"/>
      <c r="V128" s="25"/>
      <c r="W128" s="25"/>
      <c r="X128" s="55"/>
      <c r="Y128" s="6"/>
      <c r="Z128" s="25"/>
    </row>
    <row r="129" spans="1:26">
      <c r="A129" s="36"/>
      <c r="B129" s="66"/>
      <c r="C129" s="66"/>
      <c r="D129" s="66"/>
      <c r="E129" s="66"/>
      <c r="F129" s="66"/>
      <c r="G129" s="15"/>
      <c r="H129" s="15"/>
      <c r="I129" s="15"/>
      <c r="J129" s="67"/>
      <c r="K129" s="6"/>
      <c r="L129" s="6"/>
      <c r="M129" s="6"/>
      <c r="N129" s="6"/>
      <c r="P129" s="22"/>
      <c r="Q129" s="22"/>
      <c r="R129" s="24"/>
      <c r="S129" s="25"/>
      <c r="T129" s="25"/>
      <c r="U129" s="25"/>
      <c r="V129" s="25"/>
      <c r="W129" s="25"/>
      <c r="X129" s="55"/>
      <c r="Y129" s="6"/>
      <c r="Z129" s="25"/>
    </row>
    <row r="130" spans="1:26">
      <c r="A130" s="40"/>
      <c r="B130" s="66"/>
      <c r="C130" s="66"/>
      <c r="D130" s="66"/>
      <c r="E130" s="66"/>
      <c r="F130" s="66"/>
      <c r="G130" s="15"/>
      <c r="H130" s="15"/>
      <c r="I130" s="15"/>
      <c r="J130" s="67"/>
      <c r="K130" s="6"/>
      <c r="L130" s="6"/>
      <c r="M130" s="6"/>
      <c r="N130" s="6"/>
      <c r="P130" s="22"/>
      <c r="Q130" s="22"/>
      <c r="R130" s="24"/>
      <c r="S130" s="25"/>
      <c r="T130" s="25"/>
      <c r="U130" s="25"/>
      <c r="V130" s="25"/>
      <c r="W130" s="25"/>
      <c r="X130" s="55"/>
      <c r="Y130" s="6"/>
      <c r="Z130" s="25"/>
    </row>
    <row r="131" spans="1:26" ht="16.8">
      <c r="A131" s="68" t="s">
        <v>48</v>
      </c>
      <c r="B131" s="69" t="s">
        <v>49</v>
      </c>
      <c r="C131" s="69" t="s">
        <v>50</v>
      </c>
      <c r="D131" s="69" t="s">
        <v>51</v>
      </c>
      <c r="E131" s="69" t="s">
        <v>52</v>
      </c>
      <c r="F131" s="70" t="s">
        <v>53</v>
      </c>
      <c r="G131" s="71"/>
      <c r="H131" s="72"/>
      <c r="I131" s="73"/>
      <c r="J131" s="74"/>
      <c r="K131" s="5"/>
      <c r="L131" s="5"/>
      <c r="M131" s="5"/>
      <c r="N131" s="6"/>
      <c r="P131" s="22"/>
      <c r="Q131" s="22"/>
      <c r="R131" s="24"/>
      <c r="S131" s="25"/>
      <c r="T131" s="25"/>
      <c r="U131" s="25"/>
      <c r="V131" s="25"/>
      <c r="W131" s="25"/>
      <c r="X131" s="55"/>
      <c r="Y131" s="6"/>
      <c r="Z131" s="25"/>
    </row>
    <row r="132" spans="1:26" ht="19.8">
      <c r="A132" s="36"/>
      <c r="B132" s="75"/>
      <c r="C132" s="75"/>
      <c r="D132" s="75"/>
      <c r="E132" s="75"/>
      <c r="F132" s="76" t="s">
        <v>54</v>
      </c>
      <c r="G132" s="77"/>
      <c r="H132" s="77"/>
      <c r="I132" s="77"/>
      <c r="J132" s="74"/>
      <c r="K132" s="5"/>
      <c r="L132" s="5"/>
      <c r="M132" s="5"/>
      <c r="N132" s="6"/>
      <c r="P132" s="22"/>
      <c r="Q132" s="22"/>
      <c r="R132" s="24"/>
      <c r="S132" s="25"/>
      <c r="T132" s="25"/>
      <c r="U132" s="25"/>
      <c r="V132" s="25"/>
      <c r="W132" s="25"/>
      <c r="X132" s="55"/>
      <c r="Y132" s="6"/>
      <c r="Z132" s="25"/>
    </row>
    <row r="133" spans="1:26" ht="19.8">
      <c r="A133" s="39"/>
      <c r="B133" s="75"/>
      <c r="C133" s="75"/>
      <c r="D133" s="75"/>
      <c r="E133" s="75"/>
      <c r="F133" s="78" t="s">
        <v>55</v>
      </c>
      <c r="G133" s="77"/>
      <c r="H133" s="77"/>
      <c r="I133" s="77"/>
      <c r="J133" s="74"/>
      <c r="K133" s="5"/>
      <c r="L133" s="5"/>
      <c r="M133" s="5"/>
      <c r="N133" s="6"/>
      <c r="P133" s="22"/>
      <c r="Q133" s="22"/>
      <c r="R133" s="24"/>
      <c r="S133" s="25"/>
      <c r="T133" s="25"/>
      <c r="U133" s="25"/>
      <c r="V133" s="25"/>
      <c r="W133" s="25"/>
      <c r="X133" s="55"/>
      <c r="Y133" s="6"/>
      <c r="Z133" s="25"/>
    </row>
    <row r="134" spans="1:26" ht="16.8">
      <c r="A134" s="36"/>
      <c r="B134" s="75"/>
      <c r="C134" s="75"/>
      <c r="D134" s="75"/>
      <c r="E134" s="75"/>
      <c r="F134" s="79"/>
      <c r="G134" s="79"/>
      <c r="H134" s="77"/>
      <c r="I134" s="77"/>
      <c r="J134" s="74"/>
      <c r="K134" s="5"/>
      <c r="L134" s="5"/>
      <c r="M134" s="5"/>
      <c r="N134" s="6"/>
      <c r="P134" s="22"/>
      <c r="Q134" s="22"/>
      <c r="R134" s="24"/>
      <c r="S134" s="25"/>
      <c r="T134" s="25"/>
      <c r="U134" s="25"/>
      <c r="V134" s="25"/>
      <c r="W134" s="25"/>
      <c r="X134" s="55"/>
      <c r="Y134" s="6"/>
      <c r="Z134" s="25"/>
    </row>
    <row r="135" spans="1:26">
      <c r="A135" s="36"/>
      <c r="B135" s="75"/>
      <c r="C135" s="75"/>
      <c r="D135" s="75"/>
      <c r="E135" s="75"/>
      <c r="F135" s="75"/>
      <c r="G135" s="75"/>
      <c r="H135" s="15"/>
      <c r="I135" s="15"/>
      <c r="J135" s="67"/>
      <c r="K135" s="6"/>
      <c r="L135" s="6"/>
      <c r="M135" s="6"/>
      <c r="N135" s="6"/>
      <c r="P135" s="22"/>
      <c r="Q135" s="22"/>
      <c r="R135" s="24"/>
      <c r="S135" s="25"/>
      <c r="T135" s="25"/>
      <c r="U135" s="25"/>
      <c r="V135" s="25"/>
      <c r="W135" s="25"/>
      <c r="X135" s="55"/>
      <c r="Y135" s="6"/>
      <c r="Z135" s="25"/>
    </row>
    <row r="136" spans="1:26">
      <c r="A136" s="36"/>
      <c r="B136" s="15"/>
      <c r="C136" s="15"/>
      <c r="D136" s="15"/>
      <c r="E136" s="15"/>
      <c r="F136" s="15"/>
      <c r="G136" s="15"/>
      <c r="H136" s="15"/>
      <c r="I136" s="15"/>
      <c r="J136" s="67"/>
      <c r="K136" s="6"/>
      <c r="L136" s="6"/>
      <c r="M136" s="6"/>
      <c r="N136" s="6"/>
      <c r="P136" s="22"/>
      <c r="Q136" s="22"/>
      <c r="R136" s="24"/>
      <c r="S136" s="25"/>
      <c r="T136" s="25"/>
      <c r="U136" s="25"/>
      <c r="V136" s="25"/>
      <c r="W136" s="25"/>
      <c r="X136" s="55"/>
      <c r="Y136" s="6"/>
      <c r="Z136" s="25"/>
    </row>
    <row r="137" spans="1:26">
      <c r="A137" s="36"/>
      <c r="B137" s="15"/>
      <c r="C137" s="15"/>
      <c r="D137" s="15"/>
      <c r="E137" s="15"/>
      <c r="F137" s="15"/>
      <c r="G137" s="15"/>
      <c r="H137" s="15"/>
      <c r="I137" s="15"/>
      <c r="J137" s="67"/>
      <c r="K137" s="6"/>
      <c r="L137" s="6"/>
      <c r="M137" s="6"/>
      <c r="N137" s="6"/>
      <c r="P137" s="22"/>
      <c r="Q137" s="22"/>
      <c r="R137" s="24"/>
      <c r="S137" s="25"/>
      <c r="T137" s="25"/>
      <c r="U137" s="25"/>
      <c r="V137" s="25"/>
      <c r="W137" s="25"/>
      <c r="X137" s="55"/>
      <c r="Y137" s="6"/>
      <c r="Z137" s="25"/>
    </row>
    <row r="138" spans="1:26">
      <c r="A138" s="36"/>
      <c r="B138" s="15"/>
      <c r="C138" s="15"/>
      <c r="D138" s="20"/>
      <c r="E138" s="20"/>
      <c r="F138" s="20"/>
      <c r="G138" s="20"/>
      <c r="H138" s="20"/>
      <c r="I138" s="20"/>
      <c r="J138" s="21"/>
      <c r="K138" s="6"/>
      <c r="L138" s="6"/>
      <c r="M138" s="6"/>
      <c r="N138" s="6"/>
      <c r="P138" s="22"/>
      <c r="Q138" s="22"/>
      <c r="R138" s="24"/>
      <c r="S138" s="25"/>
      <c r="T138" s="25"/>
      <c r="U138" s="25"/>
      <c r="V138" s="25"/>
      <c r="W138" s="25"/>
      <c r="X138" s="55"/>
      <c r="Y138" s="6"/>
      <c r="Z138" s="25"/>
    </row>
    <row r="139" spans="1:26" ht="16.8" thickBot="1">
      <c r="A139" s="80"/>
      <c r="B139" s="20"/>
      <c r="C139" s="20"/>
      <c r="D139" s="20"/>
      <c r="E139" s="81"/>
      <c r="F139" s="82"/>
      <c r="G139" s="81"/>
      <c r="H139" s="81"/>
      <c r="I139" s="81"/>
      <c r="J139" s="81"/>
      <c r="K139" s="81"/>
      <c r="L139" s="81"/>
      <c r="M139" s="81"/>
      <c r="N139" s="81"/>
      <c r="P139" s="22"/>
      <c r="Q139" s="22"/>
      <c r="R139" s="24"/>
      <c r="S139" s="25"/>
      <c r="T139" s="25"/>
      <c r="U139" s="25"/>
      <c r="V139" s="25"/>
      <c r="W139" s="25"/>
      <c r="X139" s="55"/>
      <c r="Y139" s="6"/>
      <c r="Z139" s="25"/>
    </row>
    <row r="140" spans="1:26" ht="17.399999999999999" thickBot="1">
      <c r="A140" s="83" t="s">
        <v>1</v>
      </c>
      <c r="B140" s="84" t="s">
        <v>56</v>
      </c>
      <c r="C140" s="84" t="s">
        <v>57</v>
      </c>
      <c r="D140" s="85" t="s">
        <v>58</v>
      </c>
      <c r="E140" s="86" t="s">
        <v>1</v>
      </c>
      <c r="F140" s="86" t="s">
        <v>59</v>
      </c>
      <c r="G140" s="86" t="s">
        <v>57</v>
      </c>
      <c r="H140" s="87" t="s">
        <v>61</v>
      </c>
      <c r="I140" s="86" t="s">
        <v>62</v>
      </c>
      <c r="J140" s="86" t="s">
        <v>63</v>
      </c>
      <c r="K140" s="88" t="s">
        <v>64</v>
      </c>
      <c r="L140" s="88" t="s">
        <v>65</v>
      </c>
      <c r="M140" s="89" t="s">
        <v>66</v>
      </c>
      <c r="N140" s="90" t="s">
        <v>67</v>
      </c>
      <c r="P140" s="22"/>
      <c r="Q140" s="22"/>
      <c r="R140" s="24"/>
      <c r="S140" s="25"/>
      <c r="T140" s="25"/>
      <c r="U140" s="25"/>
      <c r="V140" s="25"/>
      <c r="W140" s="25"/>
      <c r="X140" s="55"/>
      <c r="Y140" s="6"/>
      <c r="Z140" s="25"/>
    </row>
    <row r="141" spans="1:26">
      <c r="A141" s="91"/>
      <c r="B141" s="92"/>
      <c r="C141" s="92"/>
      <c r="D141" s="92"/>
      <c r="E141" s="92"/>
      <c r="F141" s="93"/>
      <c r="G141" s="93"/>
      <c r="H141" s="93"/>
      <c r="I141" s="93"/>
      <c r="J141" s="94"/>
      <c r="K141" s="95"/>
      <c r="L141" s="95"/>
      <c r="M141" s="95"/>
      <c r="N141" s="65"/>
      <c r="P141" s="22"/>
      <c r="Q141" s="22"/>
      <c r="R141" s="24"/>
      <c r="S141" s="25"/>
      <c r="T141" s="25"/>
      <c r="U141" s="25"/>
      <c r="V141" s="25"/>
      <c r="W141" s="25"/>
      <c r="X141" s="55"/>
      <c r="Y141" s="6"/>
      <c r="Z141" s="25"/>
    </row>
    <row r="142" spans="1:26">
      <c r="A142" s="96"/>
      <c r="B142" s="97"/>
      <c r="C142" s="97"/>
      <c r="D142" s="97"/>
      <c r="E142" s="97"/>
      <c r="F142" s="98"/>
      <c r="G142" s="98"/>
      <c r="H142" s="98"/>
      <c r="I142" s="98"/>
      <c r="J142" s="66"/>
      <c r="K142" s="99"/>
      <c r="L142" s="99"/>
      <c r="M142" s="99"/>
      <c r="N142" s="6"/>
      <c r="P142" s="100"/>
      <c r="Q142" s="100"/>
      <c r="R142" s="101"/>
      <c r="S142" s="102"/>
      <c r="T142" s="102"/>
      <c r="U142" s="102"/>
      <c r="V142" s="102"/>
      <c r="W142" s="102"/>
      <c r="X142" s="103"/>
      <c r="Y142" s="81"/>
      <c r="Z142" s="25"/>
    </row>
    <row r="143" spans="1:26">
      <c r="A143" s="22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22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opLeftCell="A79" workbookViewId="0">
      <selection activeCell="K92" sqref="K92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6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146" t="s">
        <v>447</v>
      </c>
      <c r="R1" s="10"/>
      <c r="S1" s="11"/>
      <c r="T1" s="11"/>
      <c r="U1" s="11"/>
      <c r="V1" s="11"/>
      <c r="W1" s="11"/>
      <c r="X1" s="12"/>
      <c r="Y1" s="9"/>
    </row>
    <row r="2" spans="1:26" ht="16.8">
      <c r="A2" s="370" t="s">
        <v>381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  <c r="Z2" s="9" t="s">
        <v>440</v>
      </c>
    </row>
    <row r="3" spans="1:26">
      <c r="A3" s="370">
        <v>1907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 t="s">
        <v>441</v>
      </c>
      <c r="Q3" s="23">
        <v>2.9399999999999999E-2</v>
      </c>
      <c r="R3" s="136" t="s">
        <v>386</v>
      </c>
      <c r="S3" s="25">
        <v>9.6999999999999993</v>
      </c>
      <c r="T3" s="25">
        <v>3.4</v>
      </c>
      <c r="U3" s="25">
        <v>0.89</v>
      </c>
      <c r="V3" s="25">
        <v>2.12</v>
      </c>
      <c r="W3" s="25">
        <v>8.07</v>
      </c>
      <c r="X3" s="26" t="s">
        <v>439</v>
      </c>
      <c r="Y3" s="27"/>
      <c r="Z3" s="25"/>
    </row>
    <row r="4" spans="1:26">
      <c r="A4" s="368" t="s">
        <v>449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1.3899999999999999E-2</v>
      </c>
      <c r="R4" s="136" t="s">
        <v>401</v>
      </c>
      <c r="S4" s="25"/>
      <c r="T4" s="25"/>
      <c r="U4" s="25"/>
      <c r="V4" s="25"/>
      <c r="W4" s="25"/>
      <c r="X4" s="26"/>
      <c r="Y4" s="6"/>
      <c r="Z4" s="25"/>
    </row>
    <row r="5" spans="1:26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3">
        <v>1.7399999999999999E-2</v>
      </c>
      <c r="R5" s="136" t="s">
        <v>417</v>
      </c>
      <c r="S5" s="25"/>
      <c r="T5" s="25"/>
      <c r="U5" s="25"/>
      <c r="V5" s="25"/>
      <c r="W5" s="25"/>
      <c r="X5" s="26"/>
      <c r="Y5" s="6"/>
      <c r="Z5" s="25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>
        <v>4.4200000000000003E-2</v>
      </c>
      <c r="R6" s="114" t="s">
        <v>442</v>
      </c>
      <c r="S6" s="25"/>
      <c r="T6" s="25"/>
      <c r="U6" s="25"/>
      <c r="V6" s="25"/>
      <c r="W6" s="25"/>
      <c r="X6" s="26"/>
      <c r="Y6" s="6"/>
      <c r="Z6" s="25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3">
        <v>9.1999999999999998E-3</v>
      </c>
      <c r="R7" s="140" t="s">
        <v>421</v>
      </c>
      <c r="S7" s="25"/>
      <c r="T7" s="25"/>
      <c r="U7" s="25"/>
      <c r="V7" s="25"/>
      <c r="W7" s="25"/>
      <c r="X7" s="26"/>
      <c r="Y7" s="6"/>
      <c r="Z7" s="25"/>
    </row>
    <row r="8" spans="1:26">
      <c r="A8" s="36"/>
      <c r="B8" s="134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3">
        <v>2.7400000000000001E-2</v>
      </c>
      <c r="R8" s="141" t="s">
        <v>444</v>
      </c>
      <c r="S8" s="141"/>
      <c r="T8" s="25"/>
      <c r="U8" s="25"/>
      <c r="V8" s="25"/>
      <c r="W8" s="25"/>
      <c r="X8" s="26"/>
      <c r="Y8" s="6"/>
      <c r="Z8" s="25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3">
        <v>2.4400000000000002E-2</v>
      </c>
      <c r="R9" s="114" t="s">
        <v>390</v>
      </c>
      <c r="S9" s="25"/>
      <c r="T9" s="25"/>
      <c r="U9" s="25"/>
      <c r="V9" s="25"/>
      <c r="W9" s="25"/>
      <c r="X9" s="26"/>
      <c r="Y9" s="6"/>
      <c r="Z9" s="25"/>
    </row>
    <row r="10" spans="1:26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2"/>
      <c r="R10" s="114" t="s">
        <v>446</v>
      </c>
      <c r="S10" s="25"/>
      <c r="T10" s="25"/>
      <c r="U10" s="25"/>
      <c r="V10" s="25"/>
      <c r="W10" s="25"/>
      <c r="X10" s="26"/>
      <c r="Y10" s="6"/>
      <c r="Z10" s="25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141" t="s">
        <v>445</v>
      </c>
      <c r="S11" s="25"/>
      <c r="T11" s="25"/>
      <c r="U11" s="25"/>
      <c r="V11" s="25"/>
      <c r="W11" s="25"/>
      <c r="X11" s="26"/>
      <c r="Y11" s="6"/>
      <c r="Z11" s="25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144" t="s">
        <v>387</v>
      </c>
      <c r="S12" s="25"/>
      <c r="T12" s="25"/>
      <c r="U12" s="25"/>
      <c r="V12" s="25"/>
      <c r="W12" s="25"/>
      <c r="X12" s="26"/>
      <c r="Y12" s="6"/>
      <c r="Z12" s="25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111" t="s">
        <v>409</v>
      </c>
      <c r="S13" s="25"/>
      <c r="T13" s="25"/>
      <c r="U13" s="25"/>
      <c r="V13" s="25"/>
      <c r="W13" s="25"/>
      <c r="X13" s="55"/>
      <c r="Y13" s="6"/>
      <c r="Z13" s="25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28</v>
      </c>
      <c r="W14" s="25"/>
      <c r="X14" s="55"/>
      <c r="Y14" s="6"/>
      <c r="Z14" s="25"/>
    </row>
    <row r="15" spans="1:26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187" t="s">
        <v>565</v>
      </c>
      <c r="S15" s="25"/>
      <c r="T15" s="25"/>
      <c r="U15" s="25"/>
      <c r="V15" s="25"/>
      <c r="W15" s="25"/>
      <c r="X15" s="55"/>
      <c r="Y15" s="6"/>
      <c r="Z15" s="25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191" t="s">
        <v>566</v>
      </c>
      <c r="S16" s="25"/>
      <c r="T16" s="25"/>
      <c r="U16" s="25"/>
      <c r="V16" s="25"/>
      <c r="W16" s="25"/>
      <c r="X16" s="55"/>
      <c r="Y16" s="6"/>
      <c r="Z16" s="25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178" t="s">
        <v>567</v>
      </c>
      <c r="S17" s="25"/>
      <c r="T17" s="25"/>
      <c r="U17" s="25"/>
      <c r="V17" s="25"/>
      <c r="W17" s="25"/>
      <c r="X17" s="55"/>
      <c r="Y17" s="6"/>
      <c r="Z17" s="25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178" t="s">
        <v>568</v>
      </c>
      <c r="S18" s="25"/>
      <c r="T18" s="25"/>
      <c r="U18" s="25"/>
      <c r="V18" s="25"/>
      <c r="W18" s="25"/>
      <c r="X18" s="55"/>
      <c r="Y18" s="6"/>
      <c r="Z18" s="25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  <c r="Z19" s="25"/>
    </row>
    <row r="20" spans="1:26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  <c r="Z20" s="25"/>
    </row>
    <row r="21" spans="1:26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  <c r="Z21" s="25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  <c r="Z22" s="25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  <c r="Z23" s="25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  <c r="Z24" s="25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  <c r="Z25" s="25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  <c r="Z26" s="25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  <c r="Z27" s="25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  <c r="Z28" s="25"/>
    </row>
    <row r="29" spans="1:26" ht="17.399999999999999" thickBot="1">
      <c r="A29" s="83" t="s">
        <v>1</v>
      </c>
      <c r="B29" s="84" t="s">
        <v>56</v>
      </c>
      <c r="C29" s="84" t="s">
        <v>57</v>
      </c>
      <c r="D29" s="85" t="s">
        <v>58</v>
      </c>
      <c r="E29" s="86" t="s">
        <v>1</v>
      </c>
      <c r="F29" s="86" t="s">
        <v>59</v>
      </c>
      <c r="G29" s="86" t="s">
        <v>57</v>
      </c>
      <c r="H29" s="87" t="s">
        <v>61</v>
      </c>
      <c r="I29" s="86" t="s">
        <v>62</v>
      </c>
      <c r="J29" s="86" t="s">
        <v>63</v>
      </c>
      <c r="K29" s="88" t="s">
        <v>64</v>
      </c>
      <c r="L29" s="88" t="s">
        <v>65</v>
      </c>
      <c r="M29" s="89" t="s">
        <v>66</v>
      </c>
      <c r="N29" s="90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  <c r="Z29" s="25"/>
    </row>
    <row r="30" spans="1:26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  <c r="Z30" s="25"/>
    </row>
    <row r="31" spans="1:26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  <c r="Z31" s="25"/>
    </row>
    <row r="32" spans="1:2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26">
      <c r="A35" s="25"/>
      <c r="B35" s="25"/>
      <c r="C35" s="25"/>
      <c r="D35" s="25" t="s">
        <v>448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26" ht="16.8">
      <c r="A38" s="1" t="s">
        <v>0</v>
      </c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2" t="s">
        <v>6</v>
      </c>
      <c r="H38" s="3"/>
      <c r="I38" s="4"/>
      <c r="J38" s="4"/>
      <c r="K38" s="5"/>
      <c r="L38" s="6"/>
      <c r="M38" s="6"/>
      <c r="N38" s="6"/>
      <c r="O38" s="7"/>
      <c r="P38" s="8" t="s">
        <v>644</v>
      </c>
      <c r="Q38" s="290" t="s">
        <v>642</v>
      </c>
      <c r="R38" s="10"/>
      <c r="S38" s="11"/>
      <c r="T38" s="11"/>
      <c r="U38" s="11"/>
      <c r="V38" s="11"/>
      <c r="W38" s="11"/>
      <c r="X38" s="12"/>
      <c r="Y38" s="9"/>
      <c r="Z38" s="25"/>
    </row>
    <row r="39" spans="1:26" ht="16.8">
      <c r="A39" s="429" t="s">
        <v>642</v>
      </c>
      <c r="B39" s="14"/>
      <c r="C39" s="15"/>
      <c r="D39" s="15"/>
      <c r="E39" s="15"/>
      <c r="F39" s="15"/>
      <c r="G39" s="2" t="s">
        <v>8</v>
      </c>
      <c r="H39" s="16"/>
      <c r="I39" s="17"/>
      <c r="J39" s="18"/>
      <c r="K39" s="5"/>
      <c r="L39" s="6"/>
      <c r="M39" s="6"/>
      <c r="N39" s="6"/>
      <c r="O39" s="7"/>
      <c r="P39" s="11" t="s">
        <v>1</v>
      </c>
      <c r="Q39" s="9" t="s">
        <v>10</v>
      </c>
      <c r="R39" s="10" t="s">
        <v>11</v>
      </c>
      <c r="S39" s="11" t="s">
        <v>12</v>
      </c>
      <c r="T39" s="11" t="s">
        <v>13</v>
      </c>
      <c r="U39" s="11" t="s">
        <v>14</v>
      </c>
      <c r="V39" s="11" t="s">
        <v>15</v>
      </c>
      <c r="W39" s="11" t="s">
        <v>16</v>
      </c>
      <c r="X39" s="12" t="s">
        <v>17</v>
      </c>
      <c r="Y39" s="9" t="s">
        <v>18</v>
      </c>
      <c r="Z39" s="9" t="s">
        <v>440</v>
      </c>
    </row>
    <row r="40" spans="1:26" ht="16.8">
      <c r="A40" s="429">
        <v>1904</v>
      </c>
      <c r="B40" s="15"/>
      <c r="C40" s="15"/>
      <c r="D40" s="15"/>
      <c r="E40" s="15"/>
      <c r="F40" s="15"/>
      <c r="G40" s="19"/>
      <c r="H40" s="20"/>
      <c r="I40" s="20"/>
      <c r="J40" s="21"/>
      <c r="K40" s="6"/>
      <c r="L40" s="6"/>
      <c r="M40" s="6"/>
      <c r="N40" s="6"/>
      <c r="P40" s="22"/>
      <c r="Q40" s="23"/>
      <c r="R40" s="136"/>
      <c r="S40" s="25"/>
      <c r="T40" s="25"/>
      <c r="U40" s="25"/>
      <c r="V40" s="25"/>
      <c r="W40" s="25"/>
      <c r="X40" s="26"/>
      <c r="Y40" s="27"/>
      <c r="Z40" s="25"/>
    </row>
    <row r="41" spans="1:26" ht="16.8">
      <c r="A41" s="729" t="s">
        <v>643</v>
      </c>
      <c r="B41" s="20"/>
      <c r="C41" s="20"/>
      <c r="D41" s="20"/>
      <c r="E41" s="20"/>
      <c r="F41" s="20"/>
      <c r="G41" s="20"/>
      <c r="H41" s="20"/>
      <c r="I41" s="20"/>
      <c r="J41" s="21"/>
      <c r="K41" s="6"/>
      <c r="L41" s="6"/>
      <c r="M41" s="6"/>
      <c r="N41" s="6"/>
      <c r="P41" s="22"/>
      <c r="Q41" s="23"/>
      <c r="R41" s="136"/>
      <c r="S41" s="25"/>
      <c r="T41" s="25"/>
      <c r="U41" s="25"/>
      <c r="V41" s="25"/>
      <c r="W41" s="25"/>
      <c r="X41" s="26"/>
      <c r="Y41" s="6"/>
      <c r="Z41" s="25"/>
    </row>
    <row r="42" spans="1:26" ht="16.8">
      <c r="A42" s="29" t="s">
        <v>19</v>
      </c>
      <c r="B42" s="30" t="s">
        <v>20</v>
      </c>
      <c r="C42" s="30" t="s">
        <v>21</v>
      </c>
      <c r="D42" s="30" t="s">
        <v>22</v>
      </c>
      <c r="E42" s="30" t="s">
        <v>23</v>
      </c>
      <c r="F42" s="31"/>
      <c r="G42" s="32" t="s">
        <v>24</v>
      </c>
      <c r="H42" s="32" t="s">
        <v>25</v>
      </c>
      <c r="I42" s="33" t="s">
        <v>26</v>
      </c>
      <c r="J42" s="34" t="s">
        <v>27</v>
      </c>
      <c r="K42" s="35"/>
      <c r="L42" s="6"/>
      <c r="M42" s="6"/>
      <c r="N42" s="6"/>
      <c r="P42" s="22"/>
      <c r="Q42" s="23"/>
      <c r="R42" s="136"/>
      <c r="S42" s="25"/>
      <c r="T42" s="25"/>
      <c r="U42" s="25"/>
      <c r="V42" s="25"/>
      <c r="W42" s="25"/>
      <c r="X42" s="26"/>
      <c r="Y42" s="6"/>
      <c r="Z42" s="25"/>
    </row>
    <row r="43" spans="1:26">
      <c r="A43" s="36"/>
      <c r="B43" s="31"/>
      <c r="C43" s="31"/>
      <c r="D43" s="31"/>
      <c r="E43" s="31"/>
      <c r="F43" s="31"/>
      <c r="G43" s="37"/>
      <c r="H43" s="37"/>
      <c r="I43" s="37"/>
      <c r="J43" s="6"/>
      <c r="K43" s="6"/>
      <c r="L43" s="6"/>
      <c r="M43" s="6"/>
      <c r="N43" s="6"/>
      <c r="P43" s="22"/>
      <c r="Q43" s="23"/>
      <c r="R43" s="114"/>
      <c r="S43" s="25"/>
      <c r="T43" s="25"/>
      <c r="U43" s="25"/>
      <c r="V43" s="25"/>
      <c r="W43" s="25"/>
      <c r="X43" s="26"/>
      <c r="Y43" s="6"/>
      <c r="Z43" s="25"/>
    </row>
    <row r="44" spans="1:26">
      <c r="A44" s="39"/>
      <c r="B44" s="31"/>
      <c r="C44" s="31"/>
      <c r="D44" s="31"/>
      <c r="E44" s="31"/>
      <c r="F44" s="31"/>
      <c r="G44" s="37"/>
      <c r="H44" s="37"/>
      <c r="I44" s="37"/>
      <c r="J44" s="6"/>
      <c r="K44" s="6"/>
      <c r="L44" s="6"/>
      <c r="M44" s="6"/>
      <c r="N44" s="6"/>
      <c r="P44" s="22"/>
      <c r="Q44" s="23" t="s">
        <v>28</v>
      </c>
      <c r="R44" s="140"/>
      <c r="S44" s="25"/>
      <c r="T44" s="25"/>
      <c r="U44" s="25"/>
      <c r="V44" s="25"/>
      <c r="W44" s="25"/>
      <c r="X44" s="26"/>
      <c r="Y44" s="6"/>
      <c r="Z44" s="25"/>
    </row>
    <row r="45" spans="1:26">
      <c r="A45" s="36"/>
      <c r="B45" s="134"/>
      <c r="C45" s="31"/>
      <c r="D45" s="31"/>
      <c r="E45" s="31"/>
      <c r="F45" s="31" t="s">
        <v>28</v>
      </c>
      <c r="G45" s="37"/>
      <c r="H45" s="37"/>
      <c r="I45" s="37"/>
      <c r="J45" s="6"/>
      <c r="K45" s="6"/>
      <c r="L45" s="6"/>
      <c r="M45" s="6"/>
      <c r="N45" s="6"/>
      <c r="P45" s="22"/>
      <c r="Q45" s="23"/>
      <c r="R45" s="141"/>
      <c r="S45" s="141"/>
      <c r="T45" s="25"/>
      <c r="U45" s="25"/>
      <c r="V45" s="25"/>
      <c r="W45" s="25"/>
      <c r="X45" s="26"/>
      <c r="Y45" s="6"/>
      <c r="Z45" s="25"/>
    </row>
    <row r="46" spans="1:26">
      <c r="A46" s="40"/>
      <c r="B46" s="31"/>
      <c r="C46" s="31"/>
      <c r="D46" s="31"/>
      <c r="E46" s="31"/>
      <c r="F46" s="15"/>
      <c r="G46" s="37"/>
      <c r="H46" s="37"/>
      <c r="I46" s="37"/>
      <c r="J46" s="6"/>
      <c r="K46" s="6"/>
      <c r="L46" s="6"/>
      <c r="M46" s="6"/>
      <c r="N46" s="6"/>
      <c r="P46" s="22"/>
      <c r="Q46" s="23"/>
      <c r="R46" s="114"/>
      <c r="S46" s="25"/>
      <c r="T46" s="25"/>
      <c r="U46" s="25"/>
      <c r="V46" s="25"/>
      <c r="W46" s="25"/>
      <c r="X46" s="26"/>
      <c r="Y46" s="6"/>
      <c r="Z46" s="25"/>
    </row>
    <row r="47" spans="1:26" ht="16.8">
      <c r="A47" s="41" t="s">
        <v>29</v>
      </c>
      <c r="B47" s="42" t="s">
        <v>30</v>
      </c>
      <c r="C47" s="42" t="s">
        <v>31</v>
      </c>
      <c r="D47" s="42" t="s">
        <v>32</v>
      </c>
      <c r="E47" s="42" t="s">
        <v>5</v>
      </c>
      <c r="F47" s="43"/>
      <c r="G47" s="44" t="s">
        <v>34</v>
      </c>
      <c r="H47" s="44" t="s">
        <v>35</v>
      </c>
      <c r="I47" s="44" t="s">
        <v>36</v>
      </c>
      <c r="J47" s="45" t="s">
        <v>37</v>
      </c>
      <c r="K47" s="46"/>
      <c r="L47" s="47"/>
      <c r="M47" s="48"/>
      <c r="N47" s="6"/>
      <c r="P47" s="22"/>
      <c r="Q47" s="22"/>
      <c r="R47" s="114"/>
      <c r="S47" s="25"/>
      <c r="T47" s="25"/>
      <c r="U47" s="25"/>
      <c r="V47" s="25"/>
      <c r="W47" s="25"/>
      <c r="X47" s="26"/>
      <c r="Y47" s="6"/>
      <c r="Z47" s="25"/>
    </row>
    <row r="48" spans="1:26" ht="16.8">
      <c r="A48" s="36"/>
      <c r="B48" s="49"/>
      <c r="C48" s="49"/>
      <c r="D48" s="49"/>
      <c r="E48" s="49"/>
      <c r="F48" s="43"/>
      <c r="G48" s="50"/>
      <c r="H48" s="50"/>
      <c r="I48" s="50"/>
      <c r="J48" s="51" t="s">
        <v>38</v>
      </c>
      <c r="K48" s="52"/>
      <c r="L48" s="52"/>
      <c r="M48" s="52"/>
      <c r="N48" s="6"/>
      <c r="P48" s="22"/>
      <c r="Q48" s="22"/>
      <c r="R48" s="141"/>
      <c r="S48" s="25"/>
      <c r="T48" s="25"/>
      <c r="U48" s="25"/>
      <c r="V48" s="25"/>
      <c r="W48" s="25"/>
      <c r="X48" s="26"/>
      <c r="Y48" s="6"/>
      <c r="Z48" s="25"/>
    </row>
    <row r="49" spans="1:26" ht="16.8">
      <c r="A49" s="39"/>
      <c r="B49" s="49"/>
      <c r="C49" s="49"/>
      <c r="D49" s="49"/>
      <c r="E49" s="49"/>
      <c r="F49" s="43"/>
      <c r="G49" s="50"/>
      <c r="H49" s="50"/>
      <c r="I49" s="50"/>
      <c r="J49" s="45" t="s">
        <v>39</v>
      </c>
      <c r="K49" s="53"/>
      <c r="L49" s="53"/>
      <c r="M49" s="53"/>
      <c r="N49" s="6"/>
      <c r="P49" s="22"/>
      <c r="Q49" s="22"/>
      <c r="R49" s="144"/>
      <c r="S49" s="25"/>
      <c r="T49" s="25"/>
      <c r="U49" s="25"/>
      <c r="V49" s="25"/>
      <c r="W49" s="25"/>
      <c r="X49" s="26"/>
      <c r="Y49" s="6"/>
      <c r="Z49" s="25"/>
    </row>
    <row r="50" spans="1:26" ht="16.8">
      <c r="A50" s="36"/>
      <c r="B50" s="49"/>
      <c r="C50" s="49"/>
      <c r="D50" s="49"/>
      <c r="E50" s="49"/>
      <c r="F50" s="43"/>
      <c r="G50" s="50"/>
      <c r="H50" s="50"/>
      <c r="I50" s="50"/>
      <c r="J50" s="45" t="s">
        <v>40</v>
      </c>
      <c r="K50" s="54"/>
      <c r="L50" s="54"/>
      <c r="M50" s="54"/>
      <c r="N50" s="6"/>
      <c r="P50" s="22"/>
      <c r="Q50" s="22"/>
      <c r="R50" s="111"/>
      <c r="S50" s="25"/>
      <c r="T50" s="25"/>
      <c r="U50" s="25"/>
      <c r="V50" s="25"/>
      <c r="W50" s="25"/>
      <c r="X50" s="55"/>
      <c r="Y50" s="6"/>
      <c r="Z50" s="25"/>
    </row>
    <row r="51" spans="1:26" ht="16.8">
      <c r="A51" s="36"/>
      <c r="B51" s="15"/>
      <c r="C51" s="15"/>
      <c r="D51" s="15"/>
      <c r="E51" s="49"/>
      <c r="F51" s="49"/>
      <c r="G51" s="15"/>
      <c r="H51" s="56"/>
      <c r="I51" s="56"/>
      <c r="J51" s="45" t="s">
        <v>41</v>
      </c>
      <c r="K51" s="57"/>
      <c r="L51" s="53"/>
      <c r="M51" s="53"/>
      <c r="N51" s="6"/>
      <c r="P51" s="22"/>
      <c r="Q51" s="22"/>
      <c r="R51" s="24"/>
      <c r="S51" s="25"/>
      <c r="T51" s="25"/>
      <c r="U51" s="25"/>
      <c r="V51" s="25" t="s">
        <v>28</v>
      </c>
      <c r="W51" s="25"/>
      <c r="X51" s="55"/>
      <c r="Y51" s="6"/>
      <c r="Z51" s="25"/>
    </row>
    <row r="52" spans="1:26" ht="16.8">
      <c r="A52" s="58" t="s">
        <v>43</v>
      </c>
      <c r="B52" s="59" t="s">
        <v>44</v>
      </c>
      <c r="C52" s="59" t="s">
        <v>45</v>
      </c>
      <c r="D52" s="59" t="s">
        <v>46</v>
      </c>
      <c r="E52" s="60" t="s">
        <v>47</v>
      </c>
      <c r="F52" s="60"/>
      <c r="G52" s="61"/>
      <c r="H52" s="62"/>
      <c r="I52" s="63"/>
      <c r="J52" s="64"/>
      <c r="K52" s="65"/>
      <c r="L52" s="6"/>
      <c r="M52" s="6"/>
      <c r="N52" s="6"/>
      <c r="P52" s="22"/>
      <c r="Q52" s="22"/>
      <c r="R52" s="187"/>
      <c r="S52" s="25"/>
      <c r="T52" s="25"/>
      <c r="U52" s="25"/>
      <c r="V52" s="25"/>
      <c r="W52" s="25"/>
      <c r="X52" s="55"/>
      <c r="Y52" s="6"/>
      <c r="Z52" s="25"/>
    </row>
    <row r="53" spans="1:26">
      <c r="A53" s="36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191"/>
      <c r="S53" s="25"/>
      <c r="T53" s="25"/>
      <c r="U53" s="25"/>
      <c r="V53" s="25"/>
      <c r="W53" s="25"/>
      <c r="X53" s="55"/>
      <c r="Y53" s="6"/>
      <c r="Z53" s="25"/>
    </row>
    <row r="54" spans="1:26">
      <c r="A54" s="39"/>
      <c r="B54" s="66"/>
      <c r="C54" s="66"/>
      <c r="D54" s="66"/>
      <c r="E54" s="66"/>
      <c r="F54" s="66"/>
      <c r="G54" s="15"/>
      <c r="H54" s="15"/>
      <c r="I54" s="15"/>
      <c r="J54" s="67"/>
      <c r="K54" s="6"/>
      <c r="L54" s="6"/>
      <c r="M54" s="6"/>
      <c r="N54" s="6"/>
      <c r="P54" s="22"/>
      <c r="Q54" s="22"/>
      <c r="R54" s="178"/>
      <c r="S54" s="25"/>
      <c r="T54" s="25"/>
      <c r="U54" s="25"/>
      <c r="V54" s="25"/>
      <c r="W54" s="25"/>
      <c r="X54" s="55"/>
      <c r="Y54" s="6"/>
      <c r="Z54" s="25"/>
    </row>
    <row r="55" spans="1:26">
      <c r="A55" s="36"/>
      <c r="B55" s="66"/>
      <c r="C55" s="66"/>
      <c r="D55" s="66"/>
      <c r="E55" s="66"/>
      <c r="F55" s="66"/>
      <c r="G55" s="15"/>
      <c r="H55" s="15"/>
      <c r="I55" s="15"/>
      <c r="J55" s="67"/>
      <c r="K55" s="6"/>
      <c r="L55" s="6"/>
      <c r="M55" s="6"/>
      <c r="N55" s="6"/>
      <c r="P55" s="22"/>
      <c r="Q55" s="22"/>
      <c r="R55" s="178"/>
      <c r="S55" s="25"/>
      <c r="T55" s="25"/>
      <c r="U55" s="25"/>
      <c r="V55" s="25"/>
      <c r="W55" s="25"/>
      <c r="X55" s="55"/>
      <c r="Y55" s="6"/>
      <c r="Z55" s="25"/>
    </row>
    <row r="56" spans="1:26">
      <c r="A56" s="40"/>
      <c r="B56" s="66"/>
      <c r="C56" s="66"/>
      <c r="D56" s="66"/>
      <c r="E56" s="66"/>
      <c r="F56" s="66"/>
      <c r="G56" s="15"/>
      <c r="H56" s="15"/>
      <c r="I56" s="15"/>
      <c r="J56" s="67"/>
      <c r="K56" s="6"/>
      <c r="L56" s="6"/>
      <c r="M56" s="6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  <c r="Z56" s="25"/>
    </row>
    <row r="57" spans="1:26" ht="16.8">
      <c r="A57" s="68" t="s">
        <v>48</v>
      </c>
      <c r="B57" s="69" t="s">
        <v>49</v>
      </c>
      <c r="C57" s="69" t="s">
        <v>50</v>
      </c>
      <c r="D57" s="69" t="s">
        <v>51</v>
      </c>
      <c r="E57" s="69" t="s">
        <v>52</v>
      </c>
      <c r="F57" s="70" t="s">
        <v>53</v>
      </c>
      <c r="G57" s="71"/>
      <c r="H57" s="72"/>
      <c r="I57" s="73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  <c r="Z57" s="25"/>
    </row>
    <row r="58" spans="1:26" ht="19.8">
      <c r="A58" s="36"/>
      <c r="B58" s="75"/>
      <c r="C58" s="75"/>
      <c r="D58" s="75"/>
      <c r="E58" s="75"/>
      <c r="F58" s="76" t="s">
        <v>54</v>
      </c>
      <c r="G58" s="77"/>
      <c r="H58" s="77"/>
      <c r="I58" s="77"/>
      <c r="J58" s="74"/>
      <c r="K58" s="5"/>
      <c r="L58" s="5"/>
      <c r="M58" s="5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  <c r="Z58" s="25"/>
    </row>
    <row r="59" spans="1:26" ht="19.8">
      <c r="A59" s="39"/>
      <c r="B59" s="75"/>
      <c r="C59" s="75"/>
      <c r="D59" s="75"/>
      <c r="E59" s="75"/>
      <c r="F59" s="78" t="s">
        <v>55</v>
      </c>
      <c r="G59" s="77"/>
      <c r="H59" s="77"/>
      <c r="I59" s="77"/>
      <c r="J59" s="74"/>
      <c r="K59" s="5"/>
      <c r="L59" s="5"/>
      <c r="M59" s="5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6"/>
      <c r="Z59" s="25"/>
    </row>
    <row r="60" spans="1:26" ht="16.8">
      <c r="A60" s="36"/>
      <c r="B60" s="75"/>
      <c r="C60" s="75"/>
      <c r="D60" s="75"/>
      <c r="E60" s="75"/>
      <c r="F60" s="79"/>
      <c r="G60" s="79"/>
      <c r="H60" s="77"/>
      <c r="I60" s="77"/>
      <c r="J60" s="74"/>
      <c r="K60" s="5"/>
      <c r="L60" s="5"/>
      <c r="M60" s="5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6"/>
      <c r="Z60" s="25"/>
    </row>
    <row r="61" spans="1:26">
      <c r="A61" s="36"/>
      <c r="B61" s="75"/>
      <c r="C61" s="75"/>
      <c r="D61" s="75"/>
      <c r="E61" s="75"/>
      <c r="F61" s="75"/>
      <c r="G61" s="75"/>
      <c r="H61" s="15"/>
      <c r="I61" s="15"/>
      <c r="J61" s="67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6"/>
      <c r="Z61" s="25"/>
    </row>
    <row r="62" spans="1:26">
      <c r="A62" s="36"/>
      <c r="B62" s="15"/>
      <c r="C62" s="15"/>
      <c r="D62" s="15"/>
      <c r="E62" s="15"/>
      <c r="F62" s="15"/>
      <c r="G62" s="15"/>
      <c r="H62" s="15"/>
      <c r="I62" s="15"/>
      <c r="J62" s="67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6"/>
      <c r="Z62" s="25"/>
    </row>
    <row r="63" spans="1:26">
      <c r="A63" s="36"/>
      <c r="B63" s="15"/>
      <c r="C63" s="15"/>
      <c r="D63" s="15"/>
      <c r="E63" s="15"/>
      <c r="F63" s="15"/>
      <c r="G63" s="15"/>
      <c r="H63" s="15"/>
      <c r="I63" s="15"/>
      <c r="J63" s="67"/>
      <c r="K63" s="6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55"/>
      <c r="Y63" s="6"/>
      <c r="Z63" s="25"/>
    </row>
    <row r="64" spans="1:26">
      <c r="A64" s="36"/>
      <c r="B64" s="15"/>
      <c r="C64" s="15"/>
      <c r="D64" s="20"/>
      <c r="E64" s="20"/>
      <c r="F64" s="20"/>
      <c r="G64" s="20"/>
      <c r="H64" s="20"/>
      <c r="I64" s="20"/>
      <c r="J64" s="21"/>
      <c r="K64" s="6"/>
      <c r="L64" s="6"/>
      <c r="M64" s="6"/>
      <c r="N64" s="6"/>
      <c r="P64" s="22"/>
      <c r="Q64" s="22"/>
      <c r="R64" s="24"/>
      <c r="S64" s="25"/>
      <c r="T64" s="25"/>
      <c r="U64" s="25"/>
      <c r="V64" s="25"/>
      <c r="W64" s="25"/>
      <c r="X64" s="55"/>
      <c r="Y64" s="6"/>
      <c r="Z64" s="25"/>
    </row>
    <row r="65" spans="1:26">
      <c r="A65" s="36"/>
      <c r="B65" s="15"/>
      <c r="C65" s="15"/>
      <c r="D65" s="15"/>
      <c r="E65" s="6"/>
      <c r="F65" s="43"/>
      <c r="G65" s="6"/>
      <c r="H65" s="6"/>
      <c r="I65" s="6"/>
      <c r="J65" s="6"/>
      <c r="K65" s="6"/>
      <c r="L65" s="6"/>
      <c r="M65" s="6"/>
      <c r="N65" s="6"/>
      <c r="P65" s="22"/>
      <c r="Q65" s="22"/>
      <c r="R65" s="24"/>
      <c r="S65" s="25"/>
      <c r="T65" s="25"/>
      <c r="U65" s="25"/>
      <c r="V65" s="25"/>
      <c r="W65" s="25"/>
      <c r="X65" s="55"/>
      <c r="Y65" s="6"/>
      <c r="Z65" s="25"/>
    </row>
    <row r="66" spans="1:26" ht="16.8" thickBo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26" ht="17.399999999999999" thickBot="1">
      <c r="A67" s="234" t="s">
        <v>1</v>
      </c>
      <c r="B67" s="86" t="s">
        <v>56</v>
      </c>
      <c r="C67" s="86" t="s">
        <v>57</v>
      </c>
      <c r="D67" s="235" t="s">
        <v>58</v>
      </c>
      <c r="E67" s="230" t="s">
        <v>1</v>
      </c>
      <c r="F67" s="230" t="s">
        <v>59</v>
      </c>
      <c r="G67" s="230" t="s">
        <v>57</v>
      </c>
      <c r="H67" s="231" t="s">
        <v>61</v>
      </c>
      <c r="I67" s="230" t="s">
        <v>62</v>
      </c>
      <c r="J67" s="230" t="s">
        <v>63</v>
      </c>
      <c r="K67" s="226" t="s">
        <v>64</v>
      </c>
      <c r="L67" s="226" t="s">
        <v>65</v>
      </c>
      <c r="M67" s="227" t="s">
        <v>66</v>
      </c>
      <c r="N67" s="244" t="s">
        <v>67</v>
      </c>
      <c r="P67" s="8" t="s">
        <v>644</v>
      </c>
      <c r="Q67" s="290" t="s">
        <v>642</v>
      </c>
      <c r="R67" s="10"/>
      <c r="S67" s="11"/>
      <c r="T67" s="11"/>
      <c r="U67" s="11"/>
      <c r="V67" s="11"/>
      <c r="W67" s="11"/>
      <c r="X67" s="12"/>
      <c r="Y67" s="9"/>
      <c r="Z67" s="25"/>
    </row>
    <row r="68" spans="1:26" ht="16.8">
      <c r="A68" s="529" t="s">
        <v>679</v>
      </c>
      <c r="B68" s="681">
        <v>32.6</v>
      </c>
      <c r="C68" s="681">
        <v>27</v>
      </c>
      <c r="D68" s="681">
        <v>32627</v>
      </c>
      <c r="E68" s="532" t="s">
        <v>1045</v>
      </c>
      <c r="F68" s="321">
        <v>36950</v>
      </c>
      <c r="G68" s="321">
        <v>31</v>
      </c>
      <c r="H68" s="321">
        <v>110</v>
      </c>
      <c r="I68" s="321">
        <f>SUM(C68+G68+H68)</f>
        <v>168</v>
      </c>
      <c r="J68" s="321">
        <f>SUM(F68-GI68-H68)</f>
        <v>36840</v>
      </c>
      <c r="K68" s="686">
        <f>SUM(J68-D68)</f>
        <v>4213</v>
      </c>
      <c r="L68" s="686"/>
      <c r="M68" s="686"/>
      <c r="N68" s="111"/>
      <c r="P68" s="11" t="s">
        <v>1</v>
      </c>
      <c r="Q68" s="9" t="s">
        <v>10</v>
      </c>
      <c r="R68" s="10" t="s">
        <v>11</v>
      </c>
      <c r="S68" s="11" t="s">
        <v>12</v>
      </c>
      <c r="T68" s="11" t="s">
        <v>13</v>
      </c>
      <c r="U68" s="11" t="s">
        <v>14</v>
      </c>
      <c r="V68" s="11" t="s">
        <v>15</v>
      </c>
      <c r="W68" s="11" t="s">
        <v>16</v>
      </c>
      <c r="X68" s="12" t="s">
        <v>17</v>
      </c>
      <c r="Y68" s="9" t="s">
        <v>18</v>
      </c>
      <c r="Z68" s="9" t="s">
        <v>440</v>
      </c>
    </row>
    <row r="69" spans="1:26" ht="16.8">
      <c r="A69" s="529" t="s">
        <v>680</v>
      </c>
      <c r="B69" s="681">
        <v>32.6</v>
      </c>
      <c r="C69" s="681">
        <v>27</v>
      </c>
      <c r="D69" s="681">
        <v>32627</v>
      </c>
      <c r="E69" s="532"/>
      <c r="F69" s="321"/>
      <c r="G69" s="321"/>
      <c r="H69" s="321"/>
      <c r="I69" s="321"/>
      <c r="J69" s="321"/>
      <c r="K69" s="686"/>
      <c r="L69" s="686"/>
      <c r="M69" s="686"/>
      <c r="N69" s="111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8">
      <c r="A70" s="529"/>
      <c r="B70" s="681">
        <v>32.6</v>
      </c>
      <c r="C70" s="681">
        <v>27.5</v>
      </c>
      <c r="D70" s="681">
        <v>32627.5</v>
      </c>
      <c r="E70" s="532"/>
      <c r="F70" s="321"/>
      <c r="G70" s="321"/>
      <c r="H70" s="321"/>
      <c r="I70" s="321"/>
      <c r="J70" s="321"/>
      <c r="K70" s="686"/>
      <c r="L70" s="686"/>
      <c r="M70" s="686"/>
      <c r="N70" s="111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8">
      <c r="A71" s="529"/>
      <c r="B71" s="681">
        <v>32.6</v>
      </c>
      <c r="C71" s="681">
        <v>27.5</v>
      </c>
      <c r="D71" s="681">
        <v>32627.5</v>
      </c>
      <c r="E71" s="532"/>
      <c r="F71" s="321"/>
      <c r="G71" s="321"/>
      <c r="H71" s="321"/>
      <c r="I71" s="321"/>
      <c r="J71" s="321"/>
      <c r="K71" s="686"/>
      <c r="L71" s="686"/>
      <c r="M71" s="686"/>
      <c r="N71" s="111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8">
      <c r="A72" s="529"/>
      <c r="B72" s="681"/>
      <c r="C72" s="681"/>
      <c r="D72" s="681"/>
      <c r="E72" s="532"/>
      <c r="F72" s="321"/>
      <c r="G72" s="321"/>
      <c r="H72" s="321"/>
      <c r="I72" s="321"/>
      <c r="J72" s="321"/>
      <c r="K72" s="686"/>
      <c r="L72" s="686"/>
      <c r="M72" s="686"/>
      <c r="N72" s="111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8">
      <c r="A73" s="529"/>
      <c r="B73" s="681"/>
      <c r="C73" s="681"/>
      <c r="D73" s="681"/>
      <c r="E73" s="532"/>
      <c r="F73" s="321"/>
      <c r="G73" s="321"/>
      <c r="H73" s="321"/>
      <c r="I73" s="321"/>
      <c r="J73" s="321"/>
      <c r="K73" s="686"/>
      <c r="L73" s="686"/>
      <c r="M73" s="686"/>
      <c r="N73" s="111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8">
      <c r="A74" s="529"/>
      <c r="B74" s="681"/>
      <c r="C74" s="681"/>
      <c r="D74" s="681"/>
      <c r="E74" s="532"/>
      <c r="F74" s="321"/>
      <c r="G74" s="321"/>
      <c r="H74" s="321"/>
      <c r="I74" s="321"/>
      <c r="J74" s="321"/>
      <c r="K74" s="686"/>
      <c r="L74" s="686"/>
      <c r="M74" s="686"/>
      <c r="N74" s="111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8">
      <c r="A75" s="529"/>
      <c r="B75" s="681"/>
      <c r="C75" s="681"/>
      <c r="D75" s="681"/>
      <c r="E75" s="532"/>
      <c r="F75" s="321"/>
      <c r="G75" s="321"/>
      <c r="H75" s="321"/>
      <c r="I75" s="321"/>
      <c r="J75" s="321"/>
      <c r="K75" s="686"/>
      <c r="L75" s="686"/>
      <c r="M75" s="686"/>
      <c r="N75" s="111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>
      <c r="A76" s="692"/>
      <c r="B76" s="241"/>
      <c r="C76" s="241"/>
      <c r="D76" s="241"/>
      <c r="E76" s="489"/>
      <c r="F76" s="240"/>
      <c r="G76" s="240"/>
      <c r="H76" s="240"/>
      <c r="I76" s="240"/>
      <c r="J76" s="240"/>
      <c r="K76" s="111"/>
      <c r="L76" s="111"/>
      <c r="M76" s="111"/>
      <c r="N76" s="111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>
      <c r="A77" s="692"/>
      <c r="B77" s="241"/>
      <c r="C77" s="241"/>
      <c r="D77" s="241"/>
      <c r="E77" s="489"/>
      <c r="F77" s="240"/>
      <c r="G77" s="240"/>
      <c r="H77" s="240"/>
      <c r="I77" s="240"/>
      <c r="J77" s="240"/>
      <c r="K77" s="111"/>
      <c r="L77" s="111"/>
      <c r="M77" s="111"/>
      <c r="N77" s="111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>
      <c r="A78" s="692"/>
      <c r="B78" s="241"/>
      <c r="C78" s="241"/>
      <c r="D78" s="241"/>
      <c r="E78" s="489"/>
      <c r="F78" s="240"/>
      <c r="G78" s="240"/>
      <c r="H78" s="240"/>
      <c r="I78" s="240"/>
      <c r="J78" s="240"/>
      <c r="K78" s="111"/>
      <c r="L78" s="111"/>
      <c r="M78" s="111"/>
      <c r="N78" s="111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>
      <c r="A79" s="692"/>
      <c r="B79" s="241"/>
      <c r="C79" s="241"/>
      <c r="D79" s="241"/>
      <c r="E79" s="489"/>
      <c r="F79" s="240"/>
      <c r="G79" s="240"/>
      <c r="H79" s="240"/>
      <c r="I79" s="240"/>
      <c r="J79" s="240"/>
      <c r="K79" s="111"/>
      <c r="L79" s="111"/>
      <c r="M79" s="111"/>
      <c r="N79" s="111"/>
      <c r="P79" s="25"/>
      <c r="Q79" s="25"/>
      <c r="R79" s="25"/>
      <c r="S79" s="25"/>
      <c r="T79" s="25" t="s">
        <v>645</v>
      </c>
      <c r="U79" s="25"/>
      <c r="V79" s="25"/>
      <c r="W79" s="25"/>
      <c r="X79" s="25"/>
      <c r="Y79" s="25"/>
      <c r="Z79" s="25"/>
    </row>
    <row r="80" spans="1:26">
      <c r="A80" s="692"/>
      <c r="B80" s="241"/>
      <c r="C80" s="241"/>
      <c r="D80" s="241"/>
      <c r="E80" s="489"/>
      <c r="F80" s="240"/>
      <c r="G80" s="240"/>
      <c r="H80" s="240"/>
      <c r="I80" s="240"/>
      <c r="J80" s="240"/>
      <c r="K80" s="111"/>
      <c r="L80" s="111"/>
      <c r="M80" s="111"/>
      <c r="N80" s="111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>
      <c r="A81" s="323"/>
      <c r="B81" s="240"/>
      <c r="C81" s="240"/>
      <c r="D81" s="240"/>
      <c r="E81" s="25"/>
      <c r="F81" s="25"/>
      <c r="G81" s="25"/>
      <c r="H81" s="25"/>
      <c r="I81" s="25"/>
      <c r="J81" s="25"/>
      <c r="K81" s="25"/>
      <c r="L81" s="25"/>
      <c r="M81" s="25"/>
      <c r="N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>
      <c r="A82" s="323"/>
      <c r="B82" s="240"/>
      <c r="C82" s="240"/>
      <c r="D82" s="240"/>
      <c r="E82" s="25"/>
      <c r="F82" s="25"/>
      <c r="G82" s="25"/>
      <c r="H82" s="25"/>
      <c r="I82" s="25"/>
      <c r="J82" s="25"/>
      <c r="K82" s="25"/>
      <c r="L82" s="25"/>
      <c r="M82" s="25"/>
      <c r="N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opLeftCell="A31" workbookViewId="0">
      <selection activeCell="A5" sqref="A5"/>
    </sheetView>
  </sheetViews>
  <sheetFormatPr defaultRowHeight="16.2"/>
  <cols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66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134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9" t="s">
        <v>602</v>
      </c>
      <c r="R1" s="10"/>
      <c r="S1" s="11"/>
      <c r="T1" s="11"/>
      <c r="U1" s="11"/>
      <c r="V1" s="11"/>
      <c r="W1" s="11"/>
      <c r="X1" s="12"/>
      <c r="Y1" s="9"/>
    </row>
    <row r="2" spans="1:25" ht="16.8">
      <c r="A2" s="374" t="s">
        <v>603</v>
      </c>
      <c r="B2" s="166" t="s">
        <v>474</v>
      </c>
      <c r="C2" s="15">
        <v>31.9</v>
      </c>
      <c r="D2" s="15"/>
      <c r="E2" s="15"/>
      <c r="F2" s="15"/>
      <c r="G2" s="2" t="s">
        <v>247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248</v>
      </c>
      <c r="R2" s="10" t="s">
        <v>11</v>
      </c>
      <c r="S2" s="11" t="s">
        <v>12</v>
      </c>
      <c r="T2" s="11" t="s">
        <v>68</v>
      </c>
      <c r="U2" s="11" t="s">
        <v>69</v>
      </c>
      <c r="V2" s="11" t="s">
        <v>191</v>
      </c>
      <c r="W2" s="11" t="s">
        <v>171</v>
      </c>
      <c r="X2" s="12" t="s">
        <v>70</v>
      </c>
      <c r="Y2" s="9" t="s">
        <v>18</v>
      </c>
    </row>
    <row r="3" spans="1:25">
      <c r="A3" s="379">
        <v>2467</v>
      </c>
      <c r="B3" s="167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>
        <v>2.9399999999999999E-2</v>
      </c>
      <c r="R3" s="135" t="s">
        <v>403</v>
      </c>
      <c r="S3" s="25">
        <v>13.86</v>
      </c>
      <c r="T3" s="25">
        <v>7.84</v>
      </c>
      <c r="U3" s="25">
        <v>2.06</v>
      </c>
      <c r="V3" s="25">
        <v>2.2999999999999998</v>
      </c>
      <c r="W3" s="25">
        <v>14.49</v>
      </c>
      <c r="X3" s="26">
        <v>15.41</v>
      </c>
      <c r="Y3" s="27"/>
    </row>
    <row r="4" spans="1:25">
      <c r="A4" s="380" t="s">
        <v>374</v>
      </c>
      <c r="B4" s="168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2.2200000000000001E-2</v>
      </c>
      <c r="R4" s="136" t="s">
        <v>404</v>
      </c>
      <c r="S4" s="25"/>
      <c r="T4" s="25"/>
      <c r="U4" s="25"/>
      <c r="V4" s="25"/>
      <c r="W4" s="25"/>
      <c r="X4" s="26"/>
      <c r="Y4" s="6"/>
    </row>
    <row r="5" spans="1:25" ht="16.8">
      <c r="A5" s="29" t="s">
        <v>249</v>
      </c>
      <c r="B5" s="30" t="s">
        <v>250</v>
      </c>
      <c r="C5" s="30" t="s">
        <v>251</v>
      </c>
      <c r="D5" s="30" t="s">
        <v>252</v>
      </c>
      <c r="E5" s="30" t="s">
        <v>253</v>
      </c>
      <c r="F5" s="31"/>
      <c r="G5" s="32" t="s">
        <v>254</v>
      </c>
      <c r="H5" s="32" t="s">
        <v>255</v>
      </c>
      <c r="I5" s="33" t="s">
        <v>256</v>
      </c>
      <c r="J5" s="34" t="s">
        <v>257</v>
      </c>
      <c r="K5" s="35"/>
      <c r="L5" s="6"/>
      <c r="M5" s="6"/>
      <c r="N5" s="6"/>
      <c r="P5" s="22"/>
      <c r="Q5" s="23">
        <v>4.4200000000000003E-2</v>
      </c>
      <c r="R5" s="114" t="s">
        <v>306</v>
      </c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 t="s">
        <v>405</v>
      </c>
      <c r="R6" s="140" t="s">
        <v>398</v>
      </c>
      <c r="S6" s="25"/>
      <c r="T6" s="25"/>
      <c r="U6" s="25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3">
        <v>2.7199999999999998E-2</v>
      </c>
      <c r="R7" s="141" t="s">
        <v>406</v>
      </c>
      <c r="S7" s="25"/>
      <c r="T7" s="25" t="s">
        <v>258</v>
      </c>
      <c r="U7" s="25"/>
      <c r="V7" s="25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259</v>
      </c>
      <c r="G8" s="37"/>
      <c r="H8" s="37"/>
      <c r="I8" s="37"/>
      <c r="J8" s="6"/>
      <c r="K8" s="6"/>
      <c r="L8" s="6"/>
      <c r="M8" s="6"/>
      <c r="N8" s="6"/>
      <c r="P8" s="22"/>
      <c r="Q8" s="23">
        <v>2.4400000000000002E-2</v>
      </c>
      <c r="R8" s="114" t="s">
        <v>408</v>
      </c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144" t="s">
        <v>387</v>
      </c>
      <c r="S9" s="25"/>
      <c r="T9" s="25"/>
      <c r="U9" s="25"/>
      <c r="V9" s="25"/>
      <c r="W9" s="25"/>
      <c r="X9" s="26"/>
      <c r="Y9" s="6"/>
    </row>
    <row r="10" spans="1:25" ht="16.8">
      <c r="A10" s="41" t="s">
        <v>192</v>
      </c>
      <c r="B10" s="42" t="s">
        <v>206</v>
      </c>
      <c r="C10" s="42" t="s">
        <v>260</v>
      </c>
      <c r="D10" s="42" t="s">
        <v>207</v>
      </c>
      <c r="E10" s="42" t="s">
        <v>177</v>
      </c>
      <c r="F10" s="43"/>
      <c r="G10" s="44" t="s">
        <v>107</v>
      </c>
      <c r="H10" s="44" t="s">
        <v>73</v>
      </c>
      <c r="I10" s="44" t="s">
        <v>74</v>
      </c>
      <c r="J10" s="45" t="s">
        <v>109</v>
      </c>
      <c r="K10" s="46"/>
      <c r="L10" s="47"/>
      <c r="M10" s="48"/>
      <c r="N10" s="6"/>
      <c r="P10" s="22"/>
      <c r="Q10" s="22"/>
      <c r="R10" s="111" t="s">
        <v>409</v>
      </c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111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193</v>
      </c>
      <c r="W14" s="25"/>
      <c r="X14" s="55"/>
      <c r="Y14" s="6"/>
    </row>
    <row r="15" spans="1:25" ht="16.8">
      <c r="A15" s="58" t="s">
        <v>194</v>
      </c>
      <c r="B15" s="59" t="s">
        <v>113</v>
      </c>
      <c r="C15" s="59" t="s">
        <v>195</v>
      </c>
      <c r="D15" s="59" t="s">
        <v>261</v>
      </c>
      <c r="E15" s="60" t="s">
        <v>196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116</v>
      </c>
      <c r="B20" s="69" t="s">
        <v>197</v>
      </c>
      <c r="C20" s="69" t="s">
        <v>262</v>
      </c>
      <c r="D20" s="69" t="s">
        <v>263</v>
      </c>
      <c r="E20" s="69" t="s">
        <v>79</v>
      </c>
      <c r="F20" s="70" t="s">
        <v>198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162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81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7.399999999999999" thickBot="1">
      <c r="A29" s="83" t="s">
        <v>199</v>
      </c>
      <c r="B29" s="84" t="s">
        <v>187</v>
      </c>
      <c r="C29" s="84" t="s">
        <v>226</v>
      </c>
      <c r="D29" s="85" t="s">
        <v>201</v>
      </c>
      <c r="E29" s="86" t="s">
        <v>199</v>
      </c>
      <c r="F29" s="86" t="s">
        <v>83</v>
      </c>
      <c r="G29" s="86" t="s">
        <v>226</v>
      </c>
      <c r="H29" s="87" t="s">
        <v>202</v>
      </c>
      <c r="I29" s="86" t="s">
        <v>264</v>
      </c>
      <c r="J29" s="86" t="s">
        <v>245</v>
      </c>
      <c r="K29" s="88" t="s">
        <v>127</v>
      </c>
      <c r="L29" s="88" t="s">
        <v>265</v>
      </c>
      <c r="M29" s="89" t="s">
        <v>204</v>
      </c>
      <c r="N29" s="90" t="s">
        <v>246</v>
      </c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</row>
    <row r="32" spans="1: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31" workbookViewId="0">
      <selection activeCell="A38" sqref="A38"/>
    </sheetView>
  </sheetViews>
  <sheetFormatPr defaultRowHeight="16.2"/>
  <cols>
    <col min="1" max="1" width="9.88671875" customWidth="1"/>
    <col min="9" max="9" width="10.109375" bestFit="1" customWidth="1"/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9"/>
      <c r="R1" s="10"/>
      <c r="S1" s="11"/>
      <c r="T1" s="11"/>
      <c r="U1" s="11"/>
      <c r="V1" s="11"/>
      <c r="W1" s="11"/>
      <c r="X1" s="12"/>
      <c r="Y1" s="9"/>
    </row>
    <row r="2" spans="1:25" ht="16.8">
      <c r="A2" s="370" t="s">
        <v>997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</row>
    <row r="3" spans="1:25">
      <c r="A3" s="370">
        <v>6116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/>
      <c r="R3" s="24"/>
      <c r="S3" s="25"/>
      <c r="T3" s="25"/>
      <c r="U3" s="25"/>
      <c r="V3" s="25"/>
      <c r="W3" s="25"/>
      <c r="X3" s="26"/>
      <c r="Y3" s="27"/>
    </row>
    <row r="4" spans="1:25">
      <c r="A4" s="368" t="s">
        <v>998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/>
      <c r="R4" s="24"/>
      <c r="S4" s="25"/>
      <c r="T4" s="25"/>
      <c r="U4" s="25"/>
      <c r="V4" s="25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2"/>
      <c r="R5" s="24"/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/>
      <c r="R6" s="38"/>
      <c r="S6" s="25"/>
      <c r="T6" s="25"/>
      <c r="U6" s="25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2"/>
      <c r="R7" s="24"/>
      <c r="S7" s="25"/>
      <c r="T7" s="25" t="s">
        <v>28</v>
      </c>
      <c r="U7" s="25"/>
      <c r="V7" s="25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24"/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24"/>
      <c r="S9" s="25"/>
      <c r="T9" s="25"/>
      <c r="U9" s="25"/>
      <c r="V9" s="25"/>
      <c r="W9" s="25"/>
      <c r="X9" s="26"/>
      <c r="Y9" s="6"/>
    </row>
    <row r="10" spans="1:25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2"/>
      <c r="R10" s="24"/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28</v>
      </c>
      <c r="W14" s="25"/>
      <c r="X14" s="55"/>
      <c r="Y14" s="6"/>
    </row>
    <row r="15" spans="1:25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7.399999999999999" thickBot="1">
      <c r="A29" s="656" t="s">
        <v>1</v>
      </c>
      <c r="B29" s="592" t="s">
        <v>56</v>
      </c>
      <c r="C29" s="592" t="s">
        <v>57</v>
      </c>
      <c r="D29" s="657" t="s">
        <v>58</v>
      </c>
      <c r="E29" s="230" t="s">
        <v>1</v>
      </c>
      <c r="F29" s="230" t="s">
        <v>59</v>
      </c>
      <c r="G29" s="230" t="s">
        <v>57</v>
      </c>
      <c r="H29" s="231" t="s">
        <v>61</v>
      </c>
      <c r="I29" s="607" t="s">
        <v>999</v>
      </c>
      <c r="J29" s="230" t="s">
        <v>1057</v>
      </c>
      <c r="K29" s="226" t="s">
        <v>1006</v>
      </c>
      <c r="L29" s="226" t="s">
        <v>1005</v>
      </c>
      <c r="M29" s="227" t="s">
        <v>66</v>
      </c>
      <c r="N29" s="244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 ht="16.8">
      <c r="A30" s="622" t="s">
        <v>1000</v>
      </c>
      <c r="B30" s="623">
        <v>11.45</v>
      </c>
      <c r="C30" s="623">
        <v>20</v>
      </c>
      <c r="D30" s="623">
        <v>23020</v>
      </c>
      <c r="E30" s="635" t="s">
        <v>1003</v>
      </c>
      <c r="F30" s="626">
        <v>73800</v>
      </c>
      <c r="G30" s="626">
        <v>63</v>
      </c>
      <c r="H30" s="626">
        <v>221</v>
      </c>
      <c r="I30" s="627">
        <f>SUM(C30+C31+C32+G30+H30)</f>
        <v>344</v>
      </c>
      <c r="J30" s="628">
        <f>SUM(F30-G30-H30)</f>
        <v>73516</v>
      </c>
      <c r="K30" s="629">
        <f>SUM(J30-D30-D31-D32)</f>
        <v>4356</v>
      </c>
      <c r="L30" s="631">
        <f>SUM(K30/(F30+I30)*100)</f>
        <v>5.8750539490720763</v>
      </c>
      <c r="M30" s="629" t="s">
        <v>1002</v>
      </c>
      <c r="N30" s="630" t="s">
        <v>1001</v>
      </c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 ht="16.8">
      <c r="A31" s="622" t="s">
        <v>1000</v>
      </c>
      <c r="B31" s="624">
        <v>11.6</v>
      </c>
      <c r="C31" s="624">
        <v>20</v>
      </c>
      <c r="D31" s="624">
        <v>23220</v>
      </c>
      <c r="E31" s="632" t="s">
        <v>1008</v>
      </c>
      <c r="F31" s="616"/>
      <c r="G31" s="616"/>
      <c r="H31" s="616"/>
      <c r="I31" s="617"/>
      <c r="J31" s="616"/>
      <c r="K31" s="618"/>
      <c r="L31" s="618"/>
      <c r="M31" s="618"/>
      <c r="N31" s="584"/>
      <c r="P31" s="100"/>
      <c r="Q31" s="100"/>
      <c r="R31" s="101"/>
      <c r="S31" s="102"/>
      <c r="T31" s="102"/>
      <c r="U31" s="102"/>
      <c r="V31" s="102"/>
      <c r="W31" s="102"/>
      <c r="X31" s="103"/>
      <c r="Y31" s="81"/>
    </row>
    <row r="32" spans="1:25" ht="16.8">
      <c r="A32" s="622" t="s">
        <v>1000</v>
      </c>
      <c r="B32" s="625">
        <v>11.5</v>
      </c>
      <c r="C32" s="625">
        <v>20</v>
      </c>
      <c r="D32" s="625">
        <v>22920</v>
      </c>
      <c r="E32" s="633"/>
      <c r="F32" s="30"/>
      <c r="G32" s="30"/>
      <c r="H32" s="30"/>
      <c r="I32" s="619"/>
      <c r="J32" s="30"/>
      <c r="K32" s="451"/>
      <c r="L32" s="451"/>
      <c r="M32" s="451"/>
      <c r="N32" s="584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ht="16.8">
      <c r="A33" s="634" t="s">
        <v>1004</v>
      </c>
      <c r="B33" s="625">
        <v>12.3</v>
      </c>
      <c r="C33" s="625">
        <v>23</v>
      </c>
      <c r="D33" s="625">
        <v>13612</v>
      </c>
      <c r="E33" s="635" t="s">
        <v>1058</v>
      </c>
      <c r="F33" s="636">
        <v>15750</v>
      </c>
      <c r="G33" s="636">
        <v>20</v>
      </c>
      <c r="H33" s="636">
        <v>47</v>
      </c>
      <c r="I33" s="637">
        <f>SUM(C33+G33+H33)</f>
        <v>90</v>
      </c>
      <c r="J33" s="636">
        <f>SUM(F33-G33-H33)</f>
        <v>15683</v>
      </c>
      <c r="K33" s="638">
        <f>SUM(J33-D33)</f>
        <v>2071</v>
      </c>
      <c r="L33" s="640">
        <f>SUM(K33/(F33+I33)*100)</f>
        <v>13.07449494949495</v>
      </c>
      <c r="M33" s="638" t="s">
        <v>1007</v>
      </c>
      <c r="N33" s="639"/>
    </row>
    <row r="34" spans="1:25" ht="17.399999999999999" thickBot="1">
      <c r="A34" s="641" t="s">
        <v>1004</v>
      </c>
      <c r="B34" s="642">
        <v>12.3</v>
      </c>
      <c r="C34" s="642">
        <v>23</v>
      </c>
      <c r="D34" s="642">
        <v>13611</v>
      </c>
      <c r="E34" s="643"/>
      <c r="F34" s="644"/>
      <c r="G34" s="644"/>
      <c r="H34" s="644"/>
      <c r="I34" s="645"/>
      <c r="J34" s="644"/>
      <c r="K34" s="452"/>
      <c r="L34" s="452"/>
      <c r="M34" s="452"/>
      <c r="N34" s="646"/>
    </row>
    <row r="35" spans="1:25" ht="17.399999999999999" thickBot="1">
      <c r="A35" s="647"/>
      <c r="B35" s="592"/>
      <c r="C35" s="592"/>
      <c r="D35" s="592"/>
      <c r="E35" s="648"/>
      <c r="F35" s="593"/>
      <c r="G35" s="593"/>
      <c r="H35" s="593"/>
      <c r="I35" s="594"/>
      <c r="J35" s="593"/>
      <c r="K35" s="650">
        <f>SUM(K30:K34)</f>
        <v>6427</v>
      </c>
      <c r="L35" s="226"/>
      <c r="M35" s="226"/>
      <c r="N35" s="649"/>
    </row>
    <row r="36" spans="1:25" ht="16.8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2" t="s">
        <v>6</v>
      </c>
      <c r="H36" s="3"/>
      <c r="I36" s="4"/>
      <c r="J36" s="4"/>
      <c r="K36" s="5"/>
      <c r="L36" s="6"/>
      <c r="M36" s="6"/>
      <c r="N36" s="6"/>
      <c r="O36" s="7"/>
      <c r="P36" s="8" t="s">
        <v>7</v>
      </c>
      <c r="Q36" s="9"/>
      <c r="R36" s="10"/>
      <c r="S36" s="11"/>
      <c r="T36" s="11"/>
      <c r="U36" s="11"/>
      <c r="V36" s="11"/>
      <c r="W36" s="11"/>
      <c r="X36" s="12"/>
      <c r="Y36" s="9"/>
    </row>
    <row r="37" spans="1:25" ht="16.8">
      <c r="A37" s="370" t="s">
        <v>1436</v>
      </c>
      <c r="B37" s="14"/>
      <c r="C37" s="15"/>
      <c r="D37" s="15"/>
      <c r="E37" s="15"/>
      <c r="F37" s="15"/>
      <c r="G37" s="2" t="s">
        <v>8</v>
      </c>
      <c r="H37" s="16"/>
      <c r="I37" s="17"/>
      <c r="J37" s="18"/>
      <c r="K37" s="5"/>
      <c r="L37" s="6"/>
      <c r="M37" s="6"/>
      <c r="N37" s="6"/>
      <c r="O37" s="7"/>
      <c r="P37" s="11" t="s">
        <v>1</v>
      </c>
      <c r="Q37" s="9" t="s">
        <v>10</v>
      </c>
      <c r="R37" s="10" t="s">
        <v>11</v>
      </c>
      <c r="S37" s="11" t="s">
        <v>12</v>
      </c>
      <c r="T37" s="11" t="s">
        <v>13</v>
      </c>
      <c r="U37" s="11" t="s">
        <v>14</v>
      </c>
      <c r="V37" s="11" t="s">
        <v>15</v>
      </c>
      <c r="W37" s="11" t="s">
        <v>16</v>
      </c>
      <c r="X37" s="12" t="s">
        <v>17</v>
      </c>
      <c r="Y37" s="9" t="s">
        <v>18</v>
      </c>
    </row>
    <row r="38" spans="1:25">
      <c r="A38" s="370">
        <v>6116</v>
      </c>
      <c r="B38" s="15"/>
      <c r="C38" s="15"/>
      <c r="D38" s="15"/>
      <c r="E38" s="15"/>
      <c r="F38" s="15"/>
      <c r="G38" s="19"/>
      <c r="H38" s="20"/>
      <c r="I38" s="20"/>
      <c r="J38" s="21"/>
      <c r="K38" s="6"/>
      <c r="L38" s="6"/>
      <c r="M38" s="6"/>
      <c r="N38" s="6"/>
      <c r="P38" s="22"/>
      <c r="Q38" s="23"/>
      <c r="R38" s="24"/>
      <c r="S38" s="25"/>
      <c r="T38" s="25"/>
      <c r="U38" s="25"/>
      <c r="V38" s="25"/>
      <c r="W38" s="25"/>
      <c r="X38" s="26"/>
      <c r="Y38" s="27"/>
    </row>
    <row r="39" spans="1:25" ht="16.8">
      <c r="A39" s="620"/>
      <c r="B39" s="615"/>
      <c r="C39" s="615"/>
      <c r="D39" s="615"/>
      <c r="E39" s="633"/>
      <c r="F39" s="30"/>
      <c r="G39" s="30"/>
      <c r="H39" s="30"/>
      <c r="I39" s="619"/>
      <c r="J39" s="30"/>
      <c r="K39" s="451"/>
      <c r="L39" s="451"/>
      <c r="M39" s="451"/>
      <c r="N39" s="584"/>
    </row>
    <row r="40" spans="1:25" ht="16.8">
      <c r="A40" s="620"/>
      <c r="B40" s="615"/>
      <c r="C40" s="615"/>
      <c r="D40" s="615"/>
      <c r="E40" s="633"/>
      <c r="F40" s="30"/>
      <c r="G40" s="30"/>
      <c r="H40" s="30"/>
      <c r="I40" s="619"/>
      <c r="J40" s="30"/>
      <c r="K40" s="451"/>
      <c r="L40" s="451"/>
      <c r="M40" s="451"/>
      <c r="N40" s="584"/>
    </row>
    <row r="41" spans="1:25" ht="16.8">
      <c r="A41" s="620"/>
      <c r="B41" s="615"/>
      <c r="C41" s="615"/>
      <c r="D41" s="615"/>
      <c r="E41" s="633"/>
      <c r="F41" s="30"/>
      <c r="G41" s="30"/>
      <c r="H41" s="30"/>
      <c r="I41" s="619"/>
      <c r="J41" s="30"/>
      <c r="K41" s="451"/>
      <c r="L41" s="451"/>
      <c r="M41" s="451"/>
      <c r="N41" s="584"/>
    </row>
    <row r="42" spans="1:25" ht="16.8">
      <c r="A42" s="620"/>
      <c r="B42" s="615"/>
      <c r="C42" s="615"/>
      <c r="D42" s="615"/>
      <c r="E42" s="633"/>
      <c r="F42" s="30"/>
      <c r="G42" s="30"/>
      <c r="H42" s="30"/>
      <c r="I42" s="619"/>
      <c r="J42" s="30"/>
      <c r="K42" s="451"/>
      <c r="L42" s="451"/>
      <c r="M42" s="451"/>
      <c r="N42" s="584"/>
    </row>
    <row r="43" spans="1:25" ht="19.2">
      <c r="B43" s="606"/>
      <c r="N43" s="621"/>
    </row>
    <row r="44" spans="1:25" ht="19.2">
      <c r="B44" s="606"/>
      <c r="N44" s="621"/>
    </row>
    <row r="45" spans="1:25">
      <c r="N45" s="621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8" workbookViewId="0">
      <selection activeCell="B38" sqref="B38"/>
    </sheetView>
  </sheetViews>
  <sheetFormatPr defaultRowHeight="16.2"/>
  <cols>
    <col min="1" max="1" width="3.33203125" style="151" customWidth="1"/>
    <col min="2" max="2" width="84" customWidth="1"/>
    <col min="5" max="5" width="27.109375" customWidth="1"/>
    <col min="6" max="6" width="17.77734375" customWidth="1"/>
    <col min="7" max="7" width="13.21875" customWidth="1"/>
    <col min="11" max="11" width="14.88671875" customWidth="1"/>
    <col min="15" max="15" width="15" customWidth="1"/>
  </cols>
  <sheetData>
    <row r="1" spans="1:6">
      <c r="B1" s="211" t="s">
        <v>480</v>
      </c>
      <c r="D1" s="207"/>
      <c r="E1" s="176"/>
    </row>
    <row r="2" spans="1:6">
      <c r="A2" s="151">
        <v>1</v>
      </c>
      <c r="B2" s="218" t="s">
        <v>614</v>
      </c>
      <c r="C2" s="219"/>
      <c r="D2" s="220"/>
      <c r="E2" s="221"/>
      <c r="F2" s="220"/>
    </row>
    <row r="3" spans="1:6">
      <c r="B3" s="222" t="s">
        <v>616</v>
      </c>
      <c r="C3" s="219"/>
      <c r="D3" s="220"/>
      <c r="E3" s="221"/>
      <c r="F3" s="220"/>
    </row>
    <row r="4" spans="1:6">
      <c r="B4" s="222" t="s">
        <v>617</v>
      </c>
      <c r="C4" s="219"/>
      <c r="D4" s="220"/>
      <c r="E4" s="221"/>
      <c r="F4" s="220"/>
    </row>
    <row r="5" spans="1:6">
      <c r="A5" s="151">
        <v>2</v>
      </c>
      <c r="B5" s="158" t="s">
        <v>481</v>
      </c>
      <c r="C5" s="189"/>
      <c r="E5" s="176"/>
      <c r="F5" s="25"/>
    </row>
    <row r="6" spans="1:6">
      <c r="A6" s="151">
        <v>3</v>
      </c>
      <c r="B6" s="158" t="s">
        <v>482</v>
      </c>
      <c r="C6" s="188"/>
      <c r="D6" s="176"/>
      <c r="E6" s="176"/>
    </row>
    <row r="7" spans="1:6">
      <c r="B7" s="212" t="s">
        <v>584</v>
      </c>
      <c r="E7" s="176"/>
    </row>
    <row r="8" spans="1:6">
      <c r="B8" s="209" t="s">
        <v>585</v>
      </c>
      <c r="C8" t="s">
        <v>618</v>
      </c>
      <c r="E8" s="190"/>
    </row>
    <row r="9" spans="1:6">
      <c r="B9" s="209" t="s">
        <v>586</v>
      </c>
    </row>
    <row r="10" spans="1:6">
      <c r="B10" t="s">
        <v>587</v>
      </c>
    </row>
    <row r="11" spans="1:6">
      <c r="A11" s="151">
        <v>1</v>
      </c>
      <c r="B11" s="208" t="s">
        <v>600</v>
      </c>
    </row>
    <row r="12" spans="1:6">
      <c r="B12" s="210" t="s">
        <v>588</v>
      </c>
    </row>
    <row r="13" spans="1:6">
      <c r="B13" t="s">
        <v>589</v>
      </c>
    </row>
    <row r="14" spans="1:6">
      <c r="B14" t="s">
        <v>590</v>
      </c>
    </row>
    <row r="15" spans="1:6">
      <c r="B15" t="s">
        <v>591</v>
      </c>
    </row>
    <row r="16" spans="1:6">
      <c r="B16" t="s">
        <v>592</v>
      </c>
    </row>
    <row r="17" spans="1:3">
      <c r="B17" t="s">
        <v>593</v>
      </c>
    </row>
    <row r="18" spans="1:3">
      <c r="B18" t="s">
        <v>595</v>
      </c>
    </row>
    <row r="19" spans="1:3">
      <c r="B19" t="s">
        <v>594</v>
      </c>
    </row>
    <row r="20" spans="1:3">
      <c r="B20" t="s">
        <v>596</v>
      </c>
    </row>
    <row r="21" spans="1:3">
      <c r="B21" t="s">
        <v>597</v>
      </c>
    </row>
    <row r="22" spans="1:3">
      <c r="B22" t="s">
        <v>598</v>
      </c>
    </row>
    <row r="23" spans="1:3">
      <c r="B23" t="s">
        <v>599</v>
      </c>
    </row>
    <row r="24" spans="1:3">
      <c r="B24" t="s">
        <v>581</v>
      </c>
    </row>
    <row r="25" spans="1:3">
      <c r="B25" t="s">
        <v>582</v>
      </c>
    </row>
    <row r="26" spans="1:3">
      <c r="B26" t="s">
        <v>583</v>
      </c>
    </row>
    <row r="27" spans="1:3" s="310" customFormat="1">
      <c r="A27" s="309">
        <v>1</v>
      </c>
      <c r="B27" s="311" t="s">
        <v>659</v>
      </c>
      <c r="C27" s="311"/>
    </row>
    <row r="28" spans="1:3">
      <c r="B28" t="s">
        <v>660</v>
      </c>
    </row>
    <row r="30" spans="1:3">
      <c r="A30" s="151">
        <v>1</v>
      </c>
      <c r="B30" t="s">
        <v>641</v>
      </c>
    </row>
    <row r="31" spans="1:3">
      <c r="A31" s="151">
        <v>1</v>
      </c>
      <c r="B31" t="s">
        <v>701</v>
      </c>
    </row>
    <row r="32" spans="1:3">
      <c r="A32" s="151">
        <v>1</v>
      </c>
      <c r="B32" s="372" t="s">
        <v>704</v>
      </c>
    </row>
    <row r="33" spans="1:2">
      <c r="A33" s="151">
        <v>1</v>
      </c>
      <c r="B33" t="s">
        <v>710</v>
      </c>
    </row>
    <row r="34" spans="1:2" ht="18" customHeight="1">
      <c r="B34" t="s">
        <v>711</v>
      </c>
    </row>
    <row r="35" spans="1:2">
      <c r="B35" t="s">
        <v>742</v>
      </c>
    </row>
    <row r="36" spans="1:2">
      <c r="B36" t="s">
        <v>743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8"/>
  <sheetViews>
    <sheetView topLeftCell="A16" workbookViewId="0">
      <selection activeCell="C7" sqref="C7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146" t="s">
        <v>607</v>
      </c>
      <c r="R1" s="10"/>
      <c r="S1" s="11"/>
      <c r="T1" s="11"/>
      <c r="U1" s="11"/>
      <c r="V1" s="11"/>
      <c r="W1" s="11"/>
      <c r="X1" s="12"/>
      <c r="Y1" s="9"/>
    </row>
    <row r="2" spans="1:25" ht="16.8">
      <c r="A2" s="370" t="s">
        <v>573</v>
      </c>
      <c r="B2" s="14"/>
      <c r="C2" s="15">
        <v>43.2</v>
      </c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</row>
    <row r="3" spans="1:25">
      <c r="A3" s="370">
        <v>1702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06" t="s">
        <v>575</v>
      </c>
      <c r="R3" s="194" t="s">
        <v>457</v>
      </c>
      <c r="S3" s="25">
        <v>12.31</v>
      </c>
      <c r="T3" s="25">
        <v>4.63</v>
      </c>
      <c r="U3" s="25">
        <v>1.91</v>
      </c>
      <c r="V3" s="25">
        <v>3.51</v>
      </c>
      <c r="W3" s="25">
        <v>14.93</v>
      </c>
      <c r="X3" s="26" t="s">
        <v>426</v>
      </c>
      <c r="Y3" s="27"/>
    </row>
    <row r="4" spans="1:25">
      <c r="A4" s="368" t="s">
        <v>574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>
        <v>-4.0300000000000002E-2</v>
      </c>
      <c r="R4" s="193" t="s">
        <v>576</v>
      </c>
      <c r="S4" s="25"/>
      <c r="T4" s="25"/>
      <c r="U4" s="25"/>
      <c r="V4" s="25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2"/>
      <c r="R5" s="24"/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/>
      <c r="R6" s="187" t="s">
        <v>578</v>
      </c>
      <c r="S6" s="186"/>
      <c r="T6" s="186"/>
      <c r="U6" s="186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2"/>
      <c r="R7" s="187" t="s">
        <v>604</v>
      </c>
      <c r="S7" s="25"/>
      <c r="T7" s="186" t="s">
        <v>605</v>
      </c>
      <c r="U7" s="25"/>
      <c r="V7" s="180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191" t="s">
        <v>577</v>
      </c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187" t="s">
        <v>579</v>
      </c>
      <c r="S9" s="25"/>
      <c r="T9" s="25"/>
      <c r="U9" s="25"/>
      <c r="V9" s="25"/>
      <c r="W9" s="25"/>
      <c r="X9" s="26"/>
      <c r="Y9" s="6"/>
    </row>
    <row r="10" spans="1:25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2"/>
      <c r="R10" s="24"/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28</v>
      </c>
      <c r="W14" s="25"/>
      <c r="X14" s="55"/>
      <c r="Y14" s="6"/>
    </row>
    <row r="15" spans="1:25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7.399999999999999" thickBot="1">
      <c r="A29" s="83" t="s">
        <v>1</v>
      </c>
      <c r="B29" s="84" t="s">
        <v>56</v>
      </c>
      <c r="C29" s="84" t="s">
        <v>57</v>
      </c>
      <c r="D29" s="85" t="s">
        <v>58</v>
      </c>
      <c r="E29" s="86" t="s">
        <v>1</v>
      </c>
      <c r="F29" s="86" t="s">
        <v>59</v>
      </c>
      <c r="G29" s="86" t="s">
        <v>57</v>
      </c>
      <c r="H29" s="87" t="s">
        <v>61</v>
      </c>
      <c r="I29" s="86" t="s">
        <v>62</v>
      </c>
      <c r="J29" s="86" t="s">
        <v>63</v>
      </c>
      <c r="K29" s="88" t="s">
        <v>64</v>
      </c>
      <c r="L29" s="88" t="s">
        <v>65</v>
      </c>
      <c r="M29" s="89" t="s">
        <v>66</v>
      </c>
      <c r="N29" s="90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</row>
    <row r="32" spans="1: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26" ht="16.8">
      <c r="A38" s="1" t="s">
        <v>0</v>
      </c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2" t="s">
        <v>6</v>
      </c>
      <c r="H38" s="3"/>
      <c r="I38" s="4"/>
      <c r="J38" s="4"/>
      <c r="K38" s="5"/>
      <c r="L38" s="6"/>
      <c r="M38" s="6"/>
      <c r="N38" s="6"/>
      <c r="O38" s="7"/>
      <c r="P38" s="8" t="s">
        <v>7</v>
      </c>
      <c r="Q38" s="146" t="s">
        <v>608</v>
      </c>
      <c r="R38" s="10"/>
      <c r="S38" s="11"/>
      <c r="T38" s="11"/>
      <c r="U38" s="11"/>
      <c r="V38" s="11"/>
      <c r="W38" s="11"/>
      <c r="X38" s="12"/>
      <c r="Y38" s="9"/>
      <c r="Z38" s="25"/>
    </row>
    <row r="39" spans="1:26" ht="16.8">
      <c r="A39" s="13" t="s">
        <v>606</v>
      </c>
      <c r="B39" s="14"/>
      <c r="C39" s="15"/>
      <c r="D39" s="15"/>
      <c r="E39" s="15"/>
      <c r="F39" s="15"/>
      <c r="G39" s="2" t="s">
        <v>8</v>
      </c>
      <c r="H39" s="16"/>
      <c r="I39" s="17"/>
      <c r="J39" s="18"/>
      <c r="K39" s="5"/>
      <c r="L39" s="6"/>
      <c r="M39" s="6"/>
      <c r="N39" s="6"/>
      <c r="O39" s="7"/>
      <c r="P39" s="11" t="s">
        <v>1</v>
      </c>
      <c r="Q39" s="9" t="s">
        <v>10</v>
      </c>
      <c r="R39" s="10" t="s">
        <v>11</v>
      </c>
      <c r="S39" s="11" t="s">
        <v>12</v>
      </c>
      <c r="T39" s="11" t="s">
        <v>13</v>
      </c>
      <c r="U39" s="11" t="s">
        <v>14</v>
      </c>
      <c r="V39" s="11" t="s">
        <v>15</v>
      </c>
      <c r="W39" s="11" t="s">
        <v>16</v>
      </c>
      <c r="X39" s="12" t="s">
        <v>17</v>
      </c>
      <c r="Y39" s="9" t="s">
        <v>18</v>
      </c>
      <c r="Z39" s="152" t="s">
        <v>436</v>
      </c>
    </row>
    <row r="40" spans="1:26">
      <c r="A40" s="13"/>
      <c r="B40" s="15"/>
      <c r="C40" s="15"/>
      <c r="D40" s="15"/>
      <c r="E40" s="15"/>
      <c r="F40" s="15"/>
      <c r="G40" s="19"/>
      <c r="H40" s="20"/>
      <c r="I40" s="20"/>
      <c r="J40" s="21"/>
      <c r="K40" s="6"/>
      <c r="L40" s="6"/>
      <c r="M40" s="6"/>
      <c r="N40" s="6"/>
      <c r="P40" s="22"/>
      <c r="Q40" s="23"/>
      <c r="R40" s="24"/>
      <c r="S40" s="25"/>
      <c r="T40" s="25"/>
      <c r="U40" s="25"/>
      <c r="V40" s="25"/>
      <c r="W40" s="25"/>
      <c r="X40" s="26"/>
      <c r="Y40" s="27"/>
      <c r="Z40" s="25"/>
    </row>
    <row r="41" spans="1:26">
      <c r="A41" s="28"/>
      <c r="B41" s="20"/>
      <c r="C41" s="20"/>
      <c r="D41" s="20"/>
      <c r="E41" s="20"/>
      <c r="F41" s="20"/>
      <c r="G41" s="20"/>
      <c r="H41" s="20"/>
      <c r="I41" s="20"/>
      <c r="J41" s="21"/>
      <c r="K41" s="6"/>
      <c r="L41" s="6"/>
      <c r="M41" s="6"/>
      <c r="N41" s="6"/>
      <c r="P41" s="22"/>
      <c r="Q41" s="23"/>
      <c r="R41" s="24"/>
      <c r="S41" s="25"/>
      <c r="T41" s="25"/>
      <c r="U41" s="25"/>
      <c r="V41" s="25"/>
      <c r="W41" s="25"/>
      <c r="X41" s="26"/>
      <c r="Y41" s="6"/>
      <c r="Z41" s="25"/>
    </row>
    <row r="42" spans="1:26" ht="16.8">
      <c r="A42" s="29" t="s">
        <v>19</v>
      </c>
      <c r="B42" s="30" t="s">
        <v>20</v>
      </c>
      <c r="C42" s="30" t="s">
        <v>21</v>
      </c>
      <c r="D42" s="30" t="s">
        <v>22</v>
      </c>
      <c r="E42" s="30" t="s">
        <v>23</v>
      </c>
      <c r="F42" s="31"/>
      <c r="G42" s="32" t="s">
        <v>24</v>
      </c>
      <c r="H42" s="32" t="s">
        <v>25</v>
      </c>
      <c r="I42" s="33" t="s">
        <v>26</v>
      </c>
      <c r="J42" s="34" t="s">
        <v>27</v>
      </c>
      <c r="K42" s="35"/>
      <c r="L42" s="6"/>
      <c r="M42" s="6"/>
      <c r="N42" s="6"/>
      <c r="P42" s="22"/>
      <c r="Q42" s="22"/>
      <c r="R42" s="24"/>
      <c r="S42" s="25"/>
      <c r="T42" s="25"/>
      <c r="U42" s="25"/>
      <c r="V42" s="25"/>
      <c r="W42" s="25"/>
      <c r="X42" s="26"/>
      <c r="Y42" s="6"/>
      <c r="Z42" s="25"/>
    </row>
    <row r="43" spans="1:26">
      <c r="A43" s="36"/>
      <c r="B43" s="31"/>
      <c r="C43" s="31"/>
      <c r="D43" s="31"/>
      <c r="E43" s="31"/>
      <c r="F43" s="31"/>
      <c r="G43" s="37"/>
      <c r="H43" s="37"/>
      <c r="I43" s="37"/>
      <c r="J43" s="6"/>
      <c r="K43" s="6"/>
      <c r="L43" s="6"/>
      <c r="M43" s="6"/>
      <c r="N43" s="6"/>
      <c r="P43" s="22"/>
      <c r="Q43" s="23"/>
      <c r="R43" s="38"/>
      <c r="S43" s="25"/>
      <c r="T43" s="25"/>
      <c r="U43" s="25"/>
      <c r="V43" s="25"/>
      <c r="W43" s="25"/>
      <c r="X43" s="26"/>
      <c r="Y43" s="6"/>
      <c r="Z43" s="25"/>
    </row>
    <row r="44" spans="1:26">
      <c r="A44" s="39"/>
      <c r="B44" s="31"/>
      <c r="C44" s="31"/>
      <c r="D44" s="31"/>
      <c r="E44" s="31"/>
      <c r="F44" s="31"/>
      <c r="G44" s="37"/>
      <c r="H44" s="37"/>
      <c r="I44" s="37"/>
      <c r="J44" s="6"/>
      <c r="K44" s="6"/>
      <c r="L44" s="6"/>
      <c r="M44" s="6"/>
      <c r="N44" s="6"/>
      <c r="P44" s="22"/>
      <c r="Q44" s="22"/>
      <c r="R44" s="24"/>
      <c r="S44" s="25"/>
      <c r="T44" s="25" t="s">
        <v>28</v>
      </c>
      <c r="U44" s="25"/>
      <c r="V44" s="25"/>
      <c r="W44" s="25"/>
      <c r="X44" s="26"/>
      <c r="Y44" s="6"/>
      <c r="Z44" s="25"/>
    </row>
    <row r="45" spans="1:26">
      <c r="A45" s="36"/>
      <c r="B45" s="31"/>
      <c r="C45" s="31"/>
      <c r="D45" s="31"/>
      <c r="E45" s="31"/>
      <c r="F45" s="31" t="s">
        <v>28</v>
      </c>
      <c r="G45" s="37"/>
      <c r="H45" s="37"/>
      <c r="I45" s="37"/>
      <c r="J45" s="6"/>
      <c r="K45" s="6"/>
      <c r="L45" s="6"/>
      <c r="M45" s="6"/>
      <c r="N45" s="6"/>
      <c r="P45" s="22"/>
      <c r="Q45" s="22"/>
      <c r="R45" s="24"/>
      <c r="S45" s="25"/>
      <c r="T45" s="25"/>
      <c r="U45" s="25"/>
      <c r="V45" s="25"/>
      <c r="W45" s="25"/>
      <c r="X45" s="26"/>
      <c r="Y45" s="6"/>
      <c r="Z45" s="25"/>
    </row>
    <row r="46" spans="1:26">
      <c r="A46" s="40"/>
      <c r="B46" s="31"/>
      <c r="C46" s="31"/>
      <c r="D46" s="31"/>
      <c r="E46" s="31"/>
      <c r="F46" s="15"/>
      <c r="G46" s="37"/>
      <c r="H46" s="37"/>
      <c r="I46" s="37"/>
      <c r="J46" s="6"/>
      <c r="K46" s="6"/>
      <c r="L46" s="6"/>
      <c r="M46" s="6"/>
      <c r="N46" s="6"/>
      <c r="P46" s="22"/>
      <c r="Q46" s="22"/>
      <c r="R46" s="24"/>
      <c r="S46" s="25"/>
      <c r="T46" s="25"/>
      <c r="U46" s="25"/>
      <c r="V46" s="25"/>
      <c r="W46" s="25"/>
      <c r="X46" s="26"/>
      <c r="Y46" s="6"/>
      <c r="Z46" s="25"/>
    </row>
    <row r="47" spans="1:26" ht="16.8">
      <c r="A47" s="41" t="s">
        <v>29</v>
      </c>
      <c r="B47" s="42" t="s">
        <v>30</v>
      </c>
      <c r="C47" s="42" t="s">
        <v>31</v>
      </c>
      <c r="D47" s="42" t="s">
        <v>32</v>
      </c>
      <c r="E47" s="42" t="s">
        <v>5</v>
      </c>
      <c r="F47" s="43"/>
      <c r="G47" s="44" t="s">
        <v>34</v>
      </c>
      <c r="H47" s="44" t="s">
        <v>35</v>
      </c>
      <c r="I47" s="44" t="s">
        <v>36</v>
      </c>
      <c r="J47" s="45" t="s">
        <v>37</v>
      </c>
      <c r="K47" s="46"/>
      <c r="L47" s="47"/>
      <c r="M47" s="48"/>
      <c r="N47" s="6"/>
      <c r="P47" s="22"/>
      <c r="Q47" s="22"/>
      <c r="R47" s="24"/>
      <c r="S47" s="25"/>
      <c r="T47" s="25"/>
      <c r="U47" s="25"/>
      <c r="V47" s="25"/>
      <c r="W47" s="25"/>
      <c r="X47" s="26"/>
      <c r="Y47" s="6"/>
      <c r="Z47" s="25"/>
    </row>
    <row r="48" spans="1:26" ht="16.8">
      <c r="A48" s="36"/>
      <c r="B48" s="49"/>
      <c r="C48" s="49"/>
      <c r="D48" s="49"/>
      <c r="E48" s="49"/>
      <c r="F48" s="43"/>
      <c r="G48" s="50"/>
      <c r="H48" s="50"/>
      <c r="I48" s="50"/>
      <c r="J48" s="51" t="s">
        <v>38</v>
      </c>
      <c r="K48" s="52"/>
      <c r="L48" s="52"/>
      <c r="M48" s="52"/>
      <c r="N48" s="6"/>
      <c r="P48" s="22"/>
      <c r="Q48" s="22"/>
      <c r="R48" s="24"/>
      <c r="S48" s="25"/>
      <c r="T48" s="25"/>
      <c r="U48" s="25"/>
      <c r="V48" s="25"/>
      <c r="W48" s="25"/>
      <c r="X48" s="26"/>
      <c r="Y48" s="6"/>
      <c r="Z48" s="25"/>
    </row>
    <row r="49" spans="1:26" ht="16.8">
      <c r="A49" s="39"/>
      <c r="B49" s="49"/>
      <c r="C49" s="49"/>
      <c r="D49" s="49"/>
      <c r="E49" s="49"/>
      <c r="F49" s="43"/>
      <c r="G49" s="50"/>
      <c r="H49" s="50"/>
      <c r="I49" s="50"/>
      <c r="J49" s="45" t="s">
        <v>39</v>
      </c>
      <c r="K49" s="53"/>
      <c r="L49" s="53"/>
      <c r="M49" s="53"/>
      <c r="N49" s="6"/>
      <c r="P49" s="22"/>
      <c r="Q49" s="22"/>
      <c r="R49" s="24"/>
      <c r="S49" s="25"/>
      <c r="T49" s="25"/>
      <c r="U49" s="25"/>
      <c r="V49" s="25"/>
      <c r="W49" s="25"/>
      <c r="X49" s="26"/>
      <c r="Y49" s="6"/>
      <c r="Z49" s="25"/>
    </row>
    <row r="50" spans="1:26" ht="16.8">
      <c r="A50" s="36"/>
      <c r="B50" s="49"/>
      <c r="C50" s="49"/>
      <c r="D50" s="49"/>
      <c r="E50" s="49"/>
      <c r="F50" s="43"/>
      <c r="G50" s="50"/>
      <c r="H50" s="50"/>
      <c r="I50" s="50"/>
      <c r="J50" s="45" t="s">
        <v>40</v>
      </c>
      <c r="K50" s="54"/>
      <c r="L50" s="54"/>
      <c r="M50" s="54"/>
      <c r="N50" s="6"/>
      <c r="P50" s="22"/>
      <c r="Q50" s="22"/>
      <c r="R50" s="24"/>
      <c r="S50" s="25"/>
      <c r="T50" s="25"/>
      <c r="U50" s="25"/>
      <c r="V50" s="25"/>
      <c r="W50" s="25"/>
      <c r="X50" s="55"/>
      <c r="Y50" s="6"/>
      <c r="Z50" s="25"/>
    </row>
    <row r="51" spans="1:26" ht="16.8">
      <c r="A51" s="36"/>
      <c r="B51" s="15"/>
      <c r="C51" s="15"/>
      <c r="D51" s="15"/>
      <c r="E51" s="49"/>
      <c r="F51" s="49"/>
      <c r="G51" s="15"/>
      <c r="H51" s="56"/>
      <c r="I51" s="56"/>
      <c r="J51" s="45" t="s">
        <v>41</v>
      </c>
      <c r="K51" s="57"/>
      <c r="L51" s="53"/>
      <c r="M51" s="53"/>
      <c r="N51" s="6"/>
      <c r="P51" s="22"/>
      <c r="Q51" s="22"/>
      <c r="R51" s="24"/>
      <c r="S51" s="25"/>
      <c r="T51" s="25"/>
      <c r="U51" s="25"/>
      <c r="V51" s="25" t="s">
        <v>28</v>
      </c>
      <c r="W51" s="25"/>
      <c r="X51" s="55"/>
      <c r="Y51" s="6"/>
      <c r="Z51" s="25"/>
    </row>
    <row r="52" spans="1:26" ht="16.8">
      <c r="A52" s="58" t="s">
        <v>43</v>
      </c>
      <c r="B52" s="59" t="s">
        <v>44</v>
      </c>
      <c r="C52" s="59" t="s">
        <v>45</v>
      </c>
      <c r="D52" s="59" t="s">
        <v>46</v>
      </c>
      <c r="E52" s="60" t="s">
        <v>47</v>
      </c>
      <c r="F52" s="60"/>
      <c r="G52" s="61"/>
      <c r="H52" s="62"/>
      <c r="I52" s="63"/>
      <c r="J52" s="64"/>
      <c r="K52" s="65"/>
      <c r="L52" s="6"/>
      <c r="M52" s="6"/>
      <c r="N52" s="6"/>
      <c r="P52" s="22"/>
      <c r="Q52" s="22"/>
      <c r="R52" s="24"/>
      <c r="S52" s="25"/>
      <c r="T52" s="25"/>
      <c r="U52" s="25"/>
      <c r="V52" s="25"/>
      <c r="W52" s="25"/>
      <c r="X52" s="55"/>
      <c r="Y52" s="6"/>
      <c r="Z52" s="25"/>
    </row>
    <row r="53" spans="1:26">
      <c r="A53" s="36"/>
      <c r="B53" s="66"/>
      <c r="C53" s="66"/>
      <c r="D53" s="66"/>
      <c r="E53" s="66"/>
      <c r="F53" s="66"/>
      <c r="G53" s="15"/>
      <c r="H53" s="15"/>
      <c r="I53" s="15"/>
      <c r="J53" s="67"/>
      <c r="K53" s="6"/>
      <c r="L53" s="6"/>
      <c r="M53" s="6"/>
      <c r="N53" s="6"/>
      <c r="P53" s="22"/>
      <c r="Q53" s="22"/>
      <c r="R53" s="24"/>
      <c r="S53" s="25"/>
      <c r="T53" s="25"/>
      <c r="U53" s="25"/>
      <c r="V53" s="25"/>
      <c r="W53" s="25"/>
      <c r="X53" s="55"/>
      <c r="Y53" s="6"/>
      <c r="Z53" s="25"/>
    </row>
    <row r="54" spans="1:26">
      <c r="A54" s="39"/>
      <c r="B54" s="66"/>
      <c r="C54" s="66"/>
      <c r="D54" s="66"/>
      <c r="E54" s="66"/>
      <c r="F54" s="66"/>
      <c r="G54" s="15"/>
      <c r="H54" s="15"/>
      <c r="I54" s="15"/>
      <c r="J54" s="67"/>
      <c r="K54" s="6"/>
      <c r="L54" s="6"/>
      <c r="M54" s="6"/>
      <c r="N54" s="6"/>
      <c r="P54" s="22"/>
      <c r="Q54" s="22"/>
      <c r="R54" s="24"/>
      <c r="S54" s="25"/>
      <c r="T54" s="25"/>
      <c r="U54" s="25"/>
      <c r="V54" s="25"/>
      <c r="W54" s="25"/>
      <c r="X54" s="55"/>
      <c r="Y54" s="6"/>
      <c r="Z54" s="25"/>
    </row>
    <row r="55" spans="1:26">
      <c r="A55" s="36"/>
      <c r="B55" s="66"/>
      <c r="C55" s="66"/>
      <c r="D55" s="66"/>
      <c r="E55" s="66"/>
      <c r="F55" s="66"/>
      <c r="G55" s="15"/>
      <c r="H55" s="15"/>
      <c r="I55" s="15"/>
      <c r="J55" s="67"/>
      <c r="K55" s="6"/>
      <c r="L55" s="6"/>
      <c r="M55" s="6"/>
      <c r="N55" s="6"/>
      <c r="P55" s="22"/>
      <c r="Q55" s="22"/>
      <c r="R55" s="24"/>
      <c r="S55" s="25"/>
      <c r="T55" s="25"/>
      <c r="U55" s="25"/>
      <c r="V55" s="25"/>
      <c r="W55" s="25"/>
      <c r="X55" s="55"/>
      <c r="Y55" s="6"/>
      <c r="Z55" s="25"/>
    </row>
    <row r="56" spans="1:26">
      <c r="A56" s="40"/>
      <c r="B56" s="66"/>
      <c r="C56" s="66"/>
      <c r="D56" s="66"/>
      <c r="E56" s="66"/>
      <c r="F56" s="66"/>
      <c r="G56" s="15"/>
      <c r="H56" s="15"/>
      <c r="I56" s="15"/>
      <c r="J56" s="67"/>
      <c r="K56" s="6"/>
      <c r="L56" s="6"/>
      <c r="M56" s="6"/>
      <c r="N56" s="6"/>
      <c r="P56" s="22"/>
      <c r="Q56" s="22"/>
      <c r="R56" s="24"/>
      <c r="S56" s="25"/>
      <c r="T56" s="25"/>
      <c r="U56" s="25"/>
      <c r="V56" s="25"/>
      <c r="W56" s="25"/>
      <c r="X56" s="55"/>
      <c r="Y56" s="6"/>
      <c r="Z56" s="25"/>
    </row>
    <row r="57" spans="1:26" ht="16.8">
      <c r="A57" s="68" t="s">
        <v>48</v>
      </c>
      <c r="B57" s="69" t="s">
        <v>49</v>
      </c>
      <c r="C57" s="69" t="s">
        <v>50</v>
      </c>
      <c r="D57" s="69" t="s">
        <v>51</v>
      </c>
      <c r="E57" s="69" t="s">
        <v>52</v>
      </c>
      <c r="F57" s="70" t="s">
        <v>53</v>
      </c>
      <c r="G57" s="71"/>
      <c r="H57" s="72"/>
      <c r="I57" s="73"/>
      <c r="J57" s="74"/>
      <c r="K57" s="5"/>
      <c r="L57" s="5"/>
      <c r="M57" s="5"/>
      <c r="N57" s="6"/>
      <c r="P57" s="22"/>
      <c r="Q57" s="22"/>
      <c r="R57" s="24"/>
      <c r="S57" s="25"/>
      <c r="T57" s="25"/>
      <c r="U57" s="25"/>
      <c r="V57" s="25"/>
      <c r="W57" s="25"/>
      <c r="X57" s="55"/>
      <c r="Y57" s="6"/>
      <c r="Z57" s="25"/>
    </row>
    <row r="58" spans="1:26" ht="19.8">
      <c r="A58" s="36"/>
      <c r="B58" s="75"/>
      <c r="C58" s="75"/>
      <c r="D58" s="75"/>
      <c r="E58" s="75"/>
      <c r="F58" s="76" t="s">
        <v>54</v>
      </c>
      <c r="G58" s="77"/>
      <c r="H58" s="77"/>
      <c r="I58" s="77"/>
      <c r="J58" s="74"/>
      <c r="K58" s="5"/>
      <c r="L58" s="5"/>
      <c r="M58" s="5"/>
      <c r="N58" s="6"/>
      <c r="P58" s="22"/>
      <c r="Q58" s="22"/>
      <c r="R58" s="24"/>
      <c r="S58" s="25"/>
      <c r="T58" s="25"/>
      <c r="U58" s="25"/>
      <c r="V58" s="25"/>
      <c r="W58" s="25"/>
      <c r="X58" s="55"/>
      <c r="Y58" s="6"/>
      <c r="Z58" s="25"/>
    </row>
    <row r="59" spans="1:26" ht="19.8">
      <c r="A59" s="39"/>
      <c r="B59" s="75"/>
      <c r="C59" s="75"/>
      <c r="D59" s="75"/>
      <c r="E59" s="75"/>
      <c r="F59" s="78" t="s">
        <v>55</v>
      </c>
      <c r="G59" s="77"/>
      <c r="H59" s="77"/>
      <c r="I59" s="77"/>
      <c r="J59" s="74"/>
      <c r="K59" s="5"/>
      <c r="L59" s="5"/>
      <c r="M59" s="5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6"/>
      <c r="Z59" s="25"/>
    </row>
    <row r="60" spans="1:26" ht="16.8">
      <c r="A60" s="36"/>
      <c r="B60" s="75"/>
      <c r="C60" s="75"/>
      <c r="D60" s="75"/>
      <c r="E60" s="75"/>
      <c r="F60" s="79"/>
      <c r="G60" s="79"/>
      <c r="H60" s="77"/>
      <c r="I60" s="77"/>
      <c r="J60" s="74"/>
      <c r="K60" s="5"/>
      <c r="L60" s="5"/>
      <c r="M60" s="5"/>
      <c r="N60" s="6"/>
      <c r="P60" s="22"/>
      <c r="Q60" s="22"/>
      <c r="R60" s="24"/>
      <c r="S60" s="25"/>
      <c r="T60" s="25"/>
      <c r="U60" s="25"/>
      <c r="V60" s="25"/>
      <c r="W60" s="25"/>
      <c r="X60" s="55"/>
      <c r="Y60" s="6"/>
      <c r="Z60" s="25"/>
    </row>
    <row r="61" spans="1:26">
      <c r="A61" s="36"/>
      <c r="B61" s="75"/>
      <c r="C61" s="75"/>
      <c r="D61" s="75"/>
      <c r="E61" s="75"/>
      <c r="F61" s="75"/>
      <c r="G61" s="75"/>
      <c r="H61" s="15"/>
      <c r="I61" s="15"/>
      <c r="J61" s="67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6"/>
      <c r="Z61" s="25"/>
    </row>
    <row r="62" spans="1:26">
      <c r="A62" s="36"/>
      <c r="B62" s="15"/>
      <c r="C62" s="15"/>
      <c r="D62" s="15"/>
      <c r="E62" s="15"/>
      <c r="F62" s="15"/>
      <c r="G62" s="15"/>
      <c r="H62" s="15"/>
      <c r="I62" s="15"/>
      <c r="J62" s="67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6"/>
      <c r="Z62" s="25"/>
    </row>
    <row r="63" spans="1:26">
      <c r="A63" s="36"/>
      <c r="B63" s="15"/>
      <c r="C63" s="15"/>
      <c r="D63" s="15"/>
      <c r="E63" s="15"/>
      <c r="F63" s="15"/>
      <c r="G63" s="15"/>
      <c r="H63" s="15"/>
      <c r="I63" s="15"/>
      <c r="J63" s="67"/>
      <c r="K63" s="6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55"/>
      <c r="Y63" s="6"/>
      <c r="Z63" s="25"/>
    </row>
    <row r="64" spans="1:26">
      <c r="A64" s="36"/>
      <c r="B64" s="15"/>
      <c r="C64" s="15"/>
      <c r="D64" s="20"/>
      <c r="E64" s="20"/>
      <c r="F64" s="20"/>
      <c r="G64" s="20"/>
      <c r="H64" s="20"/>
      <c r="I64" s="20"/>
      <c r="J64" s="21"/>
      <c r="K64" s="6"/>
      <c r="L64" s="6"/>
      <c r="M64" s="6"/>
      <c r="N64" s="6"/>
      <c r="P64" s="22"/>
      <c r="Q64" s="22"/>
      <c r="R64" s="24"/>
      <c r="S64" s="25"/>
      <c r="T64" s="25"/>
      <c r="U64" s="25"/>
      <c r="V64" s="25"/>
      <c r="W64" s="25"/>
      <c r="X64" s="55"/>
      <c r="Y64" s="6"/>
      <c r="Z64" s="25"/>
    </row>
    <row r="65" spans="1:26" ht="16.8" thickBot="1">
      <c r="A65" s="80"/>
      <c r="B65" s="20"/>
      <c r="C65" s="20"/>
      <c r="D65" s="20"/>
      <c r="E65" s="81"/>
      <c r="F65" s="82"/>
      <c r="G65" s="81"/>
      <c r="H65" s="81"/>
      <c r="I65" s="81"/>
      <c r="J65" s="81"/>
      <c r="K65" s="81"/>
      <c r="L65" s="81"/>
      <c r="M65" s="81"/>
      <c r="N65" s="81"/>
      <c r="P65" s="22"/>
      <c r="Q65" s="22"/>
      <c r="R65" s="24"/>
      <c r="S65" s="25"/>
      <c r="T65" s="25"/>
      <c r="U65" s="25"/>
      <c r="V65" s="25"/>
      <c r="W65" s="25"/>
      <c r="X65" s="55"/>
      <c r="Y65" s="6"/>
      <c r="Z65" s="25"/>
    </row>
    <row r="66" spans="1:26" ht="17.399999999999999" thickBot="1">
      <c r="A66" s="83" t="s">
        <v>1</v>
      </c>
      <c r="B66" s="84" t="s">
        <v>56</v>
      </c>
      <c r="C66" s="84" t="s">
        <v>57</v>
      </c>
      <c r="D66" s="85" t="s">
        <v>58</v>
      </c>
      <c r="E66" s="86" t="s">
        <v>1</v>
      </c>
      <c r="F66" s="86" t="s">
        <v>59</v>
      </c>
      <c r="G66" s="86" t="s">
        <v>57</v>
      </c>
      <c r="H66" s="87" t="s">
        <v>61</v>
      </c>
      <c r="I66" s="86" t="s">
        <v>62</v>
      </c>
      <c r="J66" s="86" t="s">
        <v>63</v>
      </c>
      <c r="K66" s="88" t="s">
        <v>64</v>
      </c>
      <c r="L66" s="88" t="s">
        <v>65</v>
      </c>
      <c r="M66" s="89" t="s">
        <v>66</v>
      </c>
      <c r="N66" s="90" t="s">
        <v>67</v>
      </c>
      <c r="P66" s="22"/>
      <c r="Q66" s="22"/>
      <c r="R66" s="24"/>
      <c r="S66" s="25"/>
      <c r="T66" s="25"/>
      <c r="U66" s="25"/>
      <c r="V66" s="25"/>
      <c r="W66" s="25"/>
      <c r="X66" s="55"/>
      <c r="Y66" s="6"/>
      <c r="Z66" s="25"/>
    </row>
    <row r="67" spans="1:26">
      <c r="A67" s="91"/>
      <c r="B67" s="92"/>
      <c r="C67" s="92"/>
      <c r="D67" s="92"/>
      <c r="E67" s="92"/>
      <c r="F67" s="93"/>
      <c r="G67" s="93"/>
      <c r="H67" s="93"/>
      <c r="I67" s="93"/>
      <c r="J67" s="94"/>
      <c r="K67" s="95"/>
      <c r="L67" s="95"/>
      <c r="M67" s="95"/>
      <c r="N67" s="65"/>
      <c r="P67" s="22"/>
      <c r="Q67" s="22"/>
      <c r="R67" s="24"/>
      <c r="S67" s="25"/>
      <c r="T67" s="25"/>
      <c r="U67" s="25"/>
      <c r="V67" s="25"/>
      <c r="W67" s="25"/>
      <c r="X67" s="55"/>
      <c r="Y67" s="6"/>
      <c r="Z67" s="25"/>
    </row>
    <row r="68" spans="1:2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2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2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26" ht="16.8">
      <c r="A75" s="1" t="s">
        <v>0</v>
      </c>
      <c r="B75" s="1" t="s">
        <v>1</v>
      </c>
      <c r="C75" s="1" t="s">
        <v>2</v>
      </c>
      <c r="D75" s="1" t="s">
        <v>3</v>
      </c>
      <c r="E75" s="1" t="s">
        <v>4</v>
      </c>
      <c r="F75" s="1" t="s">
        <v>5</v>
      </c>
      <c r="G75" s="2" t="s">
        <v>6</v>
      </c>
      <c r="H75" s="3"/>
      <c r="I75" s="4"/>
      <c r="J75" s="4"/>
      <c r="K75" s="5"/>
      <c r="L75" s="6"/>
      <c r="M75" s="6"/>
      <c r="N75" s="6"/>
      <c r="O75" s="7"/>
      <c r="P75" s="8" t="s">
        <v>7</v>
      </c>
      <c r="Q75" s="146" t="s">
        <v>609</v>
      </c>
      <c r="R75" s="10"/>
      <c r="S75" s="11"/>
      <c r="T75" s="11"/>
      <c r="U75" s="11"/>
      <c r="V75" s="11"/>
      <c r="W75" s="11"/>
      <c r="X75" s="12"/>
      <c r="Y75" s="9"/>
      <c r="Z75" s="25"/>
    </row>
    <row r="76" spans="1:26" ht="16.8">
      <c r="A76" s="13" t="s">
        <v>606</v>
      </c>
      <c r="B76" s="14"/>
      <c r="C76" s="15"/>
      <c r="D76" s="15"/>
      <c r="E76" s="15"/>
      <c r="F76" s="15"/>
      <c r="G76" s="2" t="s">
        <v>8</v>
      </c>
      <c r="H76" s="16"/>
      <c r="I76" s="17"/>
      <c r="J76" s="18"/>
      <c r="K76" s="5"/>
      <c r="L76" s="6"/>
      <c r="M76" s="6"/>
      <c r="N76" s="6"/>
      <c r="O76" s="7"/>
      <c r="P76" s="11" t="s">
        <v>1</v>
      </c>
      <c r="Q76" s="9" t="s">
        <v>10</v>
      </c>
      <c r="R76" s="10" t="s">
        <v>11</v>
      </c>
      <c r="S76" s="11" t="s">
        <v>12</v>
      </c>
      <c r="T76" s="11" t="s">
        <v>13</v>
      </c>
      <c r="U76" s="11" t="s">
        <v>14</v>
      </c>
      <c r="V76" s="11" t="s">
        <v>15</v>
      </c>
      <c r="W76" s="11" t="s">
        <v>16</v>
      </c>
      <c r="X76" s="12" t="s">
        <v>17</v>
      </c>
      <c r="Y76" s="9" t="s">
        <v>18</v>
      </c>
      <c r="Z76" s="152" t="s">
        <v>436</v>
      </c>
    </row>
    <row r="77" spans="1:26">
      <c r="A77" s="13"/>
      <c r="B77" s="15"/>
      <c r="C77" s="15"/>
      <c r="D77" s="15"/>
      <c r="E77" s="15"/>
      <c r="F77" s="15"/>
      <c r="G77" s="19"/>
      <c r="H77" s="20"/>
      <c r="I77" s="20"/>
      <c r="J77" s="21"/>
      <c r="K77" s="6"/>
      <c r="L77" s="6"/>
      <c r="M77" s="6"/>
      <c r="N77" s="6"/>
      <c r="P77" s="22"/>
      <c r="Q77" s="23"/>
      <c r="R77" s="24"/>
      <c r="S77" s="25"/>
      <c r="T77" s="25"/>
      <c r="U77" s="25"/>
      <c r="V77" s="25"/>
      <c r="W77" s="25"/>
      <c r="X77" s="26"/>
      <c r="Y77" s="27"/>
      <c r="Z77" s="25"/>
    </row>
    <row r="78" spans="1:26">
      <c r="A78" s="28"/>
      <c r="B78" s="20"/>
      <c r="C78" s="20"/>
      <c r="D78" s="20"/>
      <c r="E78" s="20"/>
      <c r="F78" s="20"/>
      <c r="G78" s="20"/>
      <c r="H78" s="20"/>
      <c r="I78" s="20"/>
      <c r="J78" s="21"/>
      <c r="K78" s="6"/>
      <c r="L78" s="6"/>
      <c r="M78" s="6"/>
      <c r="N78" s="6"/>
      <c r="P78" s="22"/>
      <c r="Q78" s="23"/>
      <c r="R78" s="24"/>
      <c r="S78" s="25"/>
      <c r="T78" s="25"/>
      <c r="U78" s="25"/>
      <c r="V78" s="25"/>
      <c r="W78" s="25"/>
      <c r="X78" s="26"/>
      <c r="Y78" s="6"/>
      <c r="Z78" s="25"/>
    </row>
    <row r="79" spans="1:26" ht="16.8">
      <c r="A79" s="29" t="s">
        <v>19</v>
      </c>
      <c r="B79" s="30" t="s">
        <v>20</v>
      </c>
      <c r="C79" s="30" t="s">
        <v>21</v>
      </c>
      <c r="D79" s="30" t="s">
        <v>22</v>
      </c>
      <c r="E79" s="30" t="s">
        <v>23</v>
      </c>
      <c r="F79" s="31"/>
      <c r="G79" s="32" t="s">
        <v>24</v>
      </c>
      <c r="H79" s="32" t="s">
        <v>25</v>
      </c>
      <c r="I79" s="33" t="s">
        <v>26</v>
      </c>
      <c r="J79" s="34" t="s">
        <v>27</v>
      </c>
      <c r="K79" s="35"/>
      <c r="L79" s="6"/>
      <c r="M79" s="6"/>
      <c r="N79" s="6"/>
      <c r="P79" s="22"/>
      <c r="Q79" s="22"/>
      <c r="R79" s="24"/>
      <c r="S79" s="25"/>
      <c r="T79" s="25"/>
      <c r="U79" s="25"/>
      <c r="V79" s="25"/>
      <c r="W79" s="25"/>
      <c r="X79" s="26"/>
      <c r="Y79" s="6"/>
      <c r="Z79" s="25"/>
    </row>
    <row r="80" spans="1:26">
      <c r="A80" s="36"/>
      <c r="B80" s="31"/>
      <c r="C80" s="31"/>
      <c r="D80" s="31"/>
      <c r="E80" s="31"/>
      <c r="F80" s="31"/>
      <c r="G80" s="37"/>
      <c r="H80" s="37"/>
      <c r="I80" s="37"/>
      <c r="J80" s="6"/>
      <c r="K80" s="6"/>
      <c r="L80" s="6"/>
      <c r="M80" s="6"/>
      <c r="N80" s="6"/>
      <c r="P80" s="22"/>
      <c r="Q80" s="23"/>
      <c r="R80" s="38"/>
      <c r="S80" s="25"/>
      <c r="T80" s="25"/>
      <c r="U80" s="25"/>
      <c r="V80" s="25"/>
      <c r="W80" s="25"/>
      <c r="X80" s="26"/>
      <c r="Y80" s="6"/>
      <c r="Z80" s="25"/>
    </row>
    <row r="81" spans="1:26">
      <c r="A81" s="39"/>
      <c r="B81" s="31"/>
      <c r="C81" s="31"/>
      <c r="D81" s="31"/>
      <c r="E81" s="31"/>
      <c r="F81" s="31"/>
      <c r="G81" s="37"/>
      <c r="H81" s="37"/>
      <c r="I81" s="37"/>
      <c r="J81" s="6"/>
      <c r="K81" s="6"/>
      <c r="L81" s="6"/>
      <c r="M81" s="6"/>
      <c r="N81" s="6"/>
      <c r="P81" s="22"/>
      <c r="Q81" s="22"/>
      <c r="R81" s="24"/>
      <c r="S81" s="25"/>
      <c r="T81" s="25" t="s">
        <v>28</v>
      </c>
      <c r="U81" s="25"/>
      <c r="V81" s="25"/>
      <c r="W81" s="25"/>
      <c r="X81" s="26"/>
      <c r="Y81" s="6"/>
      <c r="Z81" s="25"/>
    </row>
    <row r="82" spans="1:26">
      <c r="A82" s="36"/>
      <c r="B82" s="31"/>
      <c r="C82" s="31"/>
      <c r="D82" s="31"/>
      <c r="E82" s="31"/>
      <c r="F82" s="31" t="s">
        <v>28</v>
      </c>
      <c r="G82" s="37"/>
      <c r="H82" s="37"/>
      <c r="I82" s="37"/>
      <c r="J82" s="6"/>
      <c r="K82" s="6"/>
      <c r="L82" s="6"/>
      <c r="M82" s="6"/>
      <c r="N82" s="6"/>
      <c r="P82" s="22"/>
      <c r="Q82" s="22"/>
      <c r="R82" s="24"/>
      <c r="S82" s="25"/>
      <c r="T82" s="25"/>
      <c r="U82" s="25"/>
      <c r="V82" s="25"/>
      <c r="W82" s="25"/>
      <c r="X82" s="26"/>
      <c r="Y82" s="6"/>
      <c r="Z82" s="25"/>
    </row>
    <row r="83" spans="1:26">
      <c r="A83" s="40"/>
      <c r="B83" s="31"/>
      <c r="C83" s="31"/>
      <c r="D83" s="31"/>
      <c r="E83" s="31"/>
      <c r="F83" s="15"/>
      <c r="G83" s="37"/>
      <c r="H83" s="37"/>
      <c r="I83" s="37"/>
      <c r="J83" s="6"/>
      <c r="K83" s="6"/>
      <c r="L83" s="6"/>
      <c r="M83" s="6"/>
      <c r="N83" s="6"/>
      <c r="P83" s="22"/>
      <c r="Q83" s="22"/>
      <c r="R83" s="24"/>
      <c r="S83" s="25"/>
      <c r="T83" s="25"/>
      <c r="U83" s="25"/>
      <c r="V83" s="25"/>
      <c r="W83" s="25"/>
      <c r="X83" s="26"/>
      <c r="Y83" s="6"/>
      <c r="Z83" s="25"/>
    </row>
    <row r="84" spans="1:26" ht="16.8">
      <c r="A84" s="41" t="s">
        <v>29</v>
      </c>
      <c r="B84" s="42" t="s">
        <v>30</v>
      </c>
      <c r="C84" s="42" t="s">
        <v>31</v>
      </c>
      <c r="D84" s="42" t="s">
        <v>32</v>
      </c>
      <c r="E84" s="42" t="s">
        <v>5</v>
      </c>
      <c r="F84" s="43"/>
      <c r="G84" s="44" t="s">
        <v>34</v>
      </c>
      <c r="H84" s="44" t="s">
        <v>35</v>
      </c>
      <c r="I84" s="44" t="s">
        <v>36</v>
      </c>
      <c r="J84" s="45" t="s">
        <v>37</v>
      </c>
      <c r="K84" s="46"/>
      <c r="L84" s="47"/>
      <c r="M84" s="48"/>
      <c r="N84" s="6"/>
      <c r="P84" s="22"/>
      <c r="Q84" s="22"/>
      <c r="R84" s="24"/>
      <c r="S84" s="25"/>
      <c r="T84" s="25"/>
      <c r="U84" s="25"/>
      <c r="V84" s="25"/>
      <c r="W84" s="25"/>
      <c r="X84" s="26"/>
      <c r="Y84" s="6"/>
      <c r="Z84" s="25"/>
    </row>
    <row r="85" spans="1:26" ht="16.8">
      <c r="A85" s="36"/>
      <c r="B85" s="49"/>
      <c r="C85" s="49"/>
      <c r="D85" s="49"/>
      <c r="E85" s="49"/>
      <c r="F85" s="43"/>
      <c r="G85" s="50"/>
      <c r="H85" s="50"/>
      <c r="I85" s="50"/>
      <c r="J85" s="51" t="s">
        <v>38</v>
      </c>
      <c r="K85" s="52"/>
      <c r="L85" s="52"/>
      <c r="M85" s="52"/>
      <c r="N85" s="6"/>
      <c r="P85" s="22"/>
      <c r="Q85" s="22"/>
      <c r="R85" s="24"/>
      <c r="S85" s="25"/>
      <c r="T85" s="25"/>
      <c r="U85" s="25"/>
      <c r="V85" s="25"/>
      <c r="W85" s="25"/>
      <c r="X85" s="26"/>
      <c r="Y85" s="6"/>
      <c r="Z85" s="25"/>
    </row>
    <row r="86" spans="1:26" ht="16.8">
      <c r="A86" s="39"/>
      <c r="B86" s="49"/>
      <c r="C86" s="49"/>
      <c r="D86" s="49"/>
      <c r="E86" s="49"/>
      <c r="F86" s="43"/>
      <c r="G86" s="50"/>
      <c r="H86" s="50"/>
      <c r="I86" s="50"/>
      <c r="J86" s="45" t="s">
        <v>39</v>
      </c>
      <c r="K86" s="53"/>
      <c r="L86" s="53"/>
      <c r="M86" s="53"/>
      <c r="N86" s="6"/>
      <c r="P86" s="22"/>
      <c r="Q86" s="22"/>
      <c r="R86" s="24"/>
      <c r="S86" s="25"/>
      <c r="T86" s="25"/>
      <c r="U86" s="25"/>
      <c r="V86" s="25"/>
      <c r="W86" s="25"/>
      <c r="X86" s="26"/>
      <c r="Y86" s="6"/>
      <c r="Z86" s="25"/>
    </row>
    <row r="87" spans="1:26" ht="16.8">
      <c r="A87" s="36"/>
      <c r="B87" s="49"/>
      <c r="C87" s="49"/>
      <c r="D87" s="49"/>
      <c r="E87" s="49"/>
      <c r="F87" s="43"/>
      <c r="G87" s="50"/>
      <c r="H87" s="50"/>
      <c r="I87" s="50"/>
      <c r="J87" s="45" t="s">
        <v>40</v>
      </c>
      <c r="K87" s="54"/>
      <c r="L87" s="54"/>
      <c r="M87" s="54"/>
      <c r="N87" s="6"/>
      <c r="P87" s="22"/>
      <c r="Q87" s="22"/>
      <c r="R87" s="24"/>
      <c r="S87" s="25"/>
      <c r="T87" s="25"/>
      <c r="U87" s="25"/>
      <c r="V87" s="25"/>
      <c r="W87" s="25"/>
      <c r="X87" s="55"/>
      <c r="Y87" s="6"/>
      <c r="Z87" s="25"/>
    </row>
    <row r="88" spans="1:26" ht="16.8">
      <c r="A88" s="36"/>
      <c r="B88" s="15"/>
      <c r="C88" s="15"/>
      <c r="D88" s="15"/>
      <c r="E88" s="49"/>
      <c r="F88" s="49"/>
      <c r="G88" s="15"/>
      <c r="H88" s="56"/>
      <c r="I88" s="56"/>
      <c r="J88" s="45" t="s">
        <v>41</v>
      </c>
      <c r="K88" s="57"/>
      <c r="L88" s="53"/>
      <c r="M88" s="53"/>
      <c r="N88" s="6"/>
      <c r="P88" s="22"/>
      <c r="Q88" s="22"/>
      <c r="R88" s="24"/>
      <c r="S88" s="25"/>
      <c r="T88" s="25"/>
      <c r="U88" s="25"/>
      <c r="V88" s="25" t="s">
        <v>28</v>
      </c>
      <c r="W88" s="25"/>
      <c r="X88" s="55"/>
      <c r="Y88" s="6"/>
      <c r="Z88" s="25"/>
    </row>
    <row r="89" spans="1:26" ht="16.8">
      <c r="A89" s="58" t="s">
        <v>43</v>
      </c>
      <c r="B89" s="59" t="s">
        <v>44</v>
      </c>
      <c r="C89" s="59" t="s">
        <v>45</v>
      </c>
      <c r="D89" s="59" t="s">
        <v>46</v>
      </c>
      <c r="E89" s="60" t="s">
        <v>47</v>
      </c>
      <c r="F89" s="60"/>
      <c r="G89" s="61"/>
      <c r="H89" s="62"/>
      <c r="I89" s="63"/>
      <c r="J89" s="64"/>
      <c r="K89" s="65"/>
      <c r="L89" s="6"/>
      <c r="M89" s="6"/>
      <c r="N89" s="6"/>
      <c r="P89" s="22"/>
      <c r="Q89" s="22"/>
      <c r="R89" s="24"/>
      <c r="S89" s="25"/>
      <c r="T89" s="25"/>
      <c r="U89" s="25"/>
      <c r="V89" s="25"/>
      <c r="W89" s="25"/>
      <c r="X89" s="55"/>
      <c r="Y89" s="6"/>
      <c r="Z89" s="25"/>
    </row>
    <row r="90" spans="1:26">
      <c r="A90" s="36"/>
      <c r="B90" s="66"/>
      <c r="C90" s="66"/>
      <c r="D90" s="66"/>
      <c r="E90" s="66"/>
      <c r="F90" s="66"/>
      <c r="G90" s="15"/>
      <c r="H90" s="15"/>
      <c r="I90" s="15"/>
      <c r="J90" s="67"/>
      <c r="K90" s="6"/>
      <c r="L90" s="6"/>
      <c r="M90" s="6"/>
      <c r="N90" s="6"/>
      <c r="P90" s="22"/>
      <c r="Q90" s="22"/>
      <c r="R90" s="24"/>
      <c r="S90" s="25"/>
      <c r="T90" s="25"/>
      <c r="U90" s="25"/>
      <c r="V90" s="25"/>
      <c r="W90" s="25"/>
      <c r="X90" s="55"/>
      <c r="Y90" s="6"/>
      <c r="Z90" s="25"/>
    </row>
    <row r="91" spans="1:26">
      <c r="A91" s="39"/>
      <c r="B91" s="66"/>
      <c r="C91" s="66"/>
      <c r="D91" s="66"/>
      <c r="E91" s="66"/>
      <c r="F91" s="66"/>
      <c r="G91" s="15"/>
      <c r="H91" s="15"/>
      <c r="I91" s="15"/>
      <c r="J91" s="67"/>
      <c r="K91" s="6"/>
      <c r="L91" s="6"/>
      <c r="M91" s="6"/>
      <c r="N91" s="6"/>
      <c r="P91" s="22"/>
      <c r="Q91" s="22"/>
      <c r="R91" s="24"/>
      <c r="S91" s="25"/>
      <c r="T91" s="25"/>
      <c r="U91" s="25"/>
      <c r="V91" s="25"/>
      <c r="W91" s="25"/>
      <c r="X91" s="55"/>
      <c r="Y91" s="6"/>
      <c r="Z91" s="25"/>
    </row>
    <row r="92" spans="1:26">
      <c r="A92" s="36"/>
      <c r="B92" s="66"/>
      <c r="C92" s="66"/>
      <c r="D92" s="66"/>
      <c r="E92" s="66"/>
      <c r="F92" s="66"/>
      <c r="G92" s="15"/>
      <c r="H92" s="15"/>
      <c r="I92" s="15"/>
      <c r="J92" s="67"/>
      <c r="K92" s="6"/>
      <c r="L92" s="6"/>
      <c r="M92" s="6"/>
      <c r="N92" s="6"/>
      <c r="P92" s="22"/>
      <c r="Q92" s="22"/>
      <c r="R92" s="24"/>
      <c r="S92" s="25"/>
      <c r="T92" s="25"/>
      <c r="U92" s="25"/>
      <c r="V92" s="25"/>
      <c r="W92" s="25"/>
      <c r="X92" s="55"/>
      <c r="Y92" s="6"/>
      <c r="Z92" s="25"/>
    </row>
    <row r="93" spans="1:26">
      <c r="A93" s="40"/>
      <c r="B93" s="66"/>
      <c r="C93" s="66"/>
      <c r="D93" s="66"/>
      <c r="E93" s="66"/>
      <c r="F93" s="66"/>
      <c r="G93" s="15"/>
      <c r="H93" s="15"/>
      <c r="I93" s="15"/>
      <c r="J93" s="67"/>
      <c r="K93" s="6"/>
      <c r="L93" s="6"/>
      <c r="M93" s="6"/>
      <c r="N93" s="6"/>
      <c r="P93" s="22"/>
      <c r="Q93" s="22"/>
      <c r="R93" s="24"/>
      <c r="S93" s="25"/>
      <c r="T93" s="25"/>
      <c r="U93" s="25"/>
      <c r="V93" s="25"/>
      <c r="W93" s="25"/>
      <c r="X93" s="55"/>
      <c r="Y93" s="6"/>
      <c r="Z93" s="25"/>
    </row>
    <row r="94" spans="1:26" ht="16.8">
      <c r="A94" s="68" t="s">
        <v>48</v>
      </c>
      <c r="B94" s="69" t="s">
        <v>49</v>
      </c>
      <c r="C94" s="69" t="s">
        <v>50</v>
      </c>
      <c r="D94" s="69" t="s">
        <v>51</v>
      </c>
      <c r="E94" s="69" t="s">
        <v>52</v>
      </c>
      <c r="F94" s="70" t="s">
        <v>53</v>
      </c>
      <c r="G94" s="71"/>
      <c r="H94" s="72"/>
      <c r="I94" s="73"/>
      <c r="J94" s="74"/>
      <c r="K94" s="5"/>
      <c r="L94" s="5"/>
      <c r="M94" s="5"/>
      <c r="N94" s="6"/>
      <c r="P94" s="22"/>
      <c r="Q94" s="22"/>
      <c r="R94" s="24"/>
      <c r="S94" s="25"/>
      <c r="T94" s="25"/>
      <c r="U94" s="25"/>
      <c r="V94" s="25"/>
      <c r="W94" s="25"/>
      <c r="X94" s="55"/>
      <c r="Y94" s="6"/>
      <c r="Z94" s="25"/>
    </row>
    <row r="95" spans="1:26" ht="19.8">
      <c r="A95" s="36"/>
      <c r="B95" s="75"/>
      <c r="C95" s="75"/>
      <c r="D95" s="75"/>
      <c r="E95" s="75"/>
      <c r="F95" s="76" t="s">
        <v>54</v>
      </c>
      <c r="G95" s="77"/>
      <c r="H95" s="77"/>
      <c r="I95" s="77"/>
      <c r="J95" s="74"/>
      <c r="K95" s="5"/>
      <c r="L95" s="5"/>
      <c r="M95" s="5"/>
      <c r="N95" s="6"/>
      <c r="P95" s="22"/>
      <c r="Q95" s="22"/>
      <c r="R95" s="24"/>
      <c r="S95" s="25"/>
      <c r="T95" s="25"/>
      <c r="U95" s="25"/>
      <c r="V95" s="25"/>
      <c r="W95" s="25"/>
      <c r="X95" s="55"/>
      <c r="Y95" s="6"/>
      <c r="Z95" s="25"/>
    </row>
    <row r="96" spans="1:26" ht="19.8">
      <c r="A96" s="39"/>
      <c r="B96" s="75"/>
      <c r="C96" s="75"/>
      <c r="D96" s="75"/>
      <c r="E96" s="75"/>
      <c r="F96" s="78" t="s">
        <v>55</v>
      </c>
      <c r="G96" s="77"/>
      <c r="H96" s="77"/>
      <c r="I96" s="77"/>
      <c r="J96" s="74"/>
      <c r="K96" s="5"/>
      <c r="L96" s="5"/>
      <c r="M96" s="5"/>
      <c r="N96" s="6"/>
      <c r="P96" s="22"/>
      <c r="Q96" s="22"/>
      <c r="R96" s="24"/>
      <c r="S96" s="25"/>
      <c r="T96" s="25"/>
      <c r="U96" s="25"/>
      <c r="V96" s="25"/>
      <c r="W96" s="25"/>
      <c r="X96" s="55"/>
      <c r="Y96" s="6"/>
      <c r="Z96" s="25"/>
    </row>
    <row r="97" spans="1:26" ht="16.8">
      <c r="A97" s="36"/>
      <c r="B97" s="75"/>
      <c r="C97" s="75"/>
      <c r="D97" s="75"/>
      <c r="E97" s="75"/>
      <c r="F97" s="79"/>
      <c r="G97" s="79"/>
      <c r="H97" s="77"/>
      <c r="I97" s="77"/>
      <c r="J97" s="74"/>
      <c r="K97" s="5"/>
      <c r="L97" s="5"/>
      <c r="M97" s="5"/>
      <c r="N97" s="6"/>
      <c r="P97" s="22"/>
      <c r="Q97" s="22"/>
      <c r="R97" s="24"/>
      <c r="S97" s="25"/>
      <c r="T97" s="25"/>
      <c r="U97" s="25"/>
      <c r="V97" s="25"/>
      <c r="W97" s="25"/>
      <c r="X97" s="55"/>
      <c r="Y97" s="6"/>
      <c r="Z97" s="25"/>
    </row>
    <row r="98" spans="1:26">
      <c r="A98" s="36"/>
      <c r="B98" s="75"/>
      <c r="C98" s="75"/>
      <c r="D98" s="75"/>
      <c r="E98" s="75"/>
      <c r="F98" s="75"/>
      <c r="G98" s="75"/>
      <c r="H98" s="15"/>
      <c r="I98" s="15"/>
      <c r="J98" s="67"/>
      <c r="K98" s="6"/>
      <c r="L98" s="6"/>
      <c r="M98" s="6"/>
      <c r="N98" s="6"/>
      <c r="P98" s="22"/>
      <c r="Q98" s="22"/>
      <c r="R98" s="24"/>
      <c r="S98" s="25"/>
      <c r="T98" s="25"/>
      <c r="U98" s="25"/>
      <c r="V98" s="25"/>
      <c r="W98" s="25"/>
      <c r="X98" s="55"/>
      <c r="Y98" s="6"/>
      <c r="Z98" s="25"/>
    </row>
    <row r="99" spans="1:26">
      <c r="A99" s="36"/>
      <c r="B99" s="15"/>
      <c r="C99" s="15"/>
      <c r="D99" s="15"/>
      <c r="E99" s="15"/>
      <c r="F99" s="15"/>
      <c r="G99" s="15"/>
      <c r="H99" s="15"/>
      <c r="I99" s="15"/>
      <c r="J99" s="67"/>
      <c r="K99" s="6"/>
      <c r="L99" s="6"/>
      <c r="M99" s="6"/>
      <c r="N99" s="6"/>
      <c r="P99" s="22"/>
      <c r="Q99" s="22"/>
      <c r="R99" s="24"/>
      <c r="S99" s="25"/>
      <c r="T99" s="25"/>
      <c r="U99" s="25"/>
      <c r="V99" s="25"/>
      <c r="W99" s="25"/>
      <c r="X99" s="55"/>
      <c r="Y99" s="6"/>
      <c r="Z99" s="25"/>
    </row>
    <row r="100" spans="1:26">
      <c r="A100" s="36"/>
      <c r="B100" s="15"/>
      <c r="C100" s="15"/>
      <c r="D100" s="15"/>
      <c r="E100" s="15"/>
      <c r="F100" s="15"/>
      <c r="G100" s="15"/>
      <c r="H100" s="15"/>
      <c r="I100" s="15"/>
      <c r="J100" s="67"/>
      <c r="K100" s="6"/>
      <c r="L100" s="6"/>
      <c r="M100" s="6"/>
      <c r="N100" s="6"/>
      <c r="P100" s="22"/>
      <c r="Q100" s="22"/>
      <c r="R100" s="24"/>
      <c r="S100" s="25"/>
      <c r="T100" s="25"/>
      <c r="U100" s="25"/>
      <c r="V100" s="25"/>
      <c r="W100" s="25"/>
      <c r="X100" s="55"/>
      <c r="Y100" s="6"/>
      <c r="Z100" s="25"/>
    </row>
    <row r="101" spans="1:26">
      <c r="A101" s="36"/>
      <c r="B101" s="15"/>
      <c r="C101" s="15"/>
      <c r="D101" s="20"/>
      <c r="E101" s="20"/>
      <c r="F101" s="20"/>
      <c r="G101" s="20"/>
      <c r="H101" s="20"/>
      <c r="I101" s="20"/>
      <c r="J101" s="21"/>
      <c r="K101" s="6"/>
      <c r="L101" s="6"/>
      <c r="M101" s="6"/>
      <c r="N101" s="6"/>
      <c r="P101" s="22"/>
      <c r="Q101" s="22"/>
      <c r="R101" s="24"/>
      <c r="S101" s="25"/>
      <c r="T101" s="25"/>
      <c r="U101" s="25"/>
      <c r="V101" s="25"/>
      <c r="W101" s="25"/>
      <c r="X101" s="55"/>
      <c r="Y101" s="6"/>
      <c r="Z101" s="25"/>
    </row>
    <row r="102" spans="1:26" ht="16.8" thickBot="1">
      <c r="A102" s="80"/>
      <c r="B102" s="20"/>
      <c r="C102" s="20"/>
      <c r="D102" s="20"/>
      <c r="E102" s="81"/>
      <c r="F102" s="82"/>
      <c r="G102" s="81"/>
      <c r="H102" s="81"/>
      <c r="I102" s="81"/>
      <c r="J102" s="81"/>
      <c r="K102" s="81"/>
      <c r="L102" s="81"/>
      <c r="M102" s="81"/>
      <c r="N102" s="81"/>
      <c r="P102" s="22"/>
      <c r="Q102" s="22"/>
      <c r="R102" s="24"/>
      <c r="S102" s="25"/>
      <c r="T102" s="25"/>
      <c r="U102" s="25"/>
      <c r="V102" s="25"/>
      <c r="W102" s="25"/>
      <c r="X102" s="55"/>
      <c r="Y102" s="6"/>
      <c r="Z102" s="25"/>
    </row>
    <row r="103" spans="1:26" ht="17.399999999999999" thickBot="1">
      <c r="A103" s="83" t="s">
        <v>1</v>
      </c>
      <c r="B103" s="84" t="s">
        <v>56</v>
      </c>
      <c r="C103" s="84" t="s">
        <v>57</v>
      </c>
      <c r="D103" s="85" t="s">
        <v>58</v>
      </c>
      <c r="E103" s="86" t="s">
        <v>1</v>
      </c>
      <c r="F103" s="86" t="s">
        <v>59</v>
      </c>
      <c r="G103" s="86" t="s">
        <v>57</v>
      </c>
      <c r="H103" s="87" t="s">
        <v>61</v>
      </c>
      <c r="I103" s="86" t="s">
        <v>62</v>
      </c>
      <c r="J103" s="86" t="s">
        <v>63</v>
      </c>
      <c r="K103" s="88" t="s">
        <v>64</v>
      </c>
      <c r="L103" s="88" t="s">
        <v>65</v>
      </c>
      <c r="M103" s="89" t="s">
        <v>66</v>
      </c>
      <c r="N103" s="90" t="s">
        <v>67</v>
      </c>
      <c r="P103" s="22"/>
      <c r="Q103" s="22"/>
      <c r="R103" s="24"/>
      <c r="S103" s="25"/>
      <c r="T103" s="25"/>
      <c r="U103" s="25"/>
      <c r="V103" s="25"/>
      <c r="W103" s="25"/>
      <c r="X103" s="55"/>
      <c r="Y103" s="6"/>
      <c r="Z103" s="25"/>
    </row>
    <row r="104" spans="1:26">
      <c r="A104" s="91"/>
      <c r="B104" s="92"/>
      <c r="C104" s="92"/>
      <c r="D104" s="92"/>
      <c r="E104" s="92"/>
      <c r="F104" s="93"/>
      <c r="G104" s="93"/>
      <c r="H104" s="93"/>
      <c r="I104" s="93"/>
      <c r="J104" s="94"/>
      <c r="K104" s="95"/>
      <c r="L104" s="95"/>
      <c r="M104" s="95"/>
      <c r="N104" s="65"/>
      <c r="P104" s="22"/>
      <c r="Q104" s="22"/>
      <c r="R104" s="24"/>
      <c r="S104" s="25"/>
      <c r="T104" s="25"/>
      <c r="U104" s="25"/>
      <c r="V104" s="25"/>
      <c r="W104" s="25"/>
      <c r="X104" s="55"/>
      <c r="Y104" s="6"/>
      <c r="Z104" s="25"/>
    </row>
    <row r="105" spans="1:26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2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2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2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26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26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26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26" ht="16.8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5</v>
      </c>
      <c r="G112" s="2" t="s">
        <v>6</v>
      </c>
      <c r="H112" s="3"/>
      <c r="I112" s="4"/>
      <c r="J112" s="4"/>
      <c r="K112" s="5"/>
      <c r="L112" s="6"/>
      <c r="M112" s="6"/>
      <c r="N112" s="6"/>
      <c r="O112" s="7"/>
      <c r="P112" s="8" t="s">
        <v>7</v>
      </c>
      <c r="Q112" s="146" t="s">
        <v>610</v>
      </c>
      <c r="R112" s="10"/>
      <c r="S112" s="11"/>
      <c r="T112" s="11"/>
      <c r="U112" s="11"/>
      <c r="V112" s="11"/>
      <c r="W112" s="11"/>
      <c r="X112" s="12"/>
      <c r="Y112" s="9"/>
      <c r="Z112" s="25"/>
    </row>
    <row r="113" spans="1:26" ht="16.8">
      <c r="A113" s="13" t="s">
        <v>606</v>
      </c>
      <c r="B113" s="14"/>
      <c r="C113" s="15"/>
      <c r="D113" s="15"/>
      <c r="E113" s="15"/>
      <c r="F113" s="15"/>
      <c r="G113" s="2" t="s">
        <v>8</v>
      </c>
      <c r="H113" s="16"/>
      <c r="I113" s="17"/>
      <c r="J113" s="18"/>
      <c r="K113" s="5"/>
      <c r="L113" s="6"/>
      <c r="M113" s="6"/>
      <c r="N113" s="6"/>
      <c r="O113" s="7"/>
      <c r="P113" s="11" t="s">
        <v>1</v>
      </c>
      <c r="Q113" s="9" t="s">
        <v>10</v>
      </c>
      <c r="R113" s="10" t="s">
        <v>11</v>
      </c>
      <c r="S113" s="11" t="s">
        <v>12</v>
      </c>
      <c r="T113" s="11" t="s">
        <v>13</v>
      </c>
      <c r="U113" s="11" t="s">
        <v>14</v>
      </c>
      <c r="V113" s="11" t="s">
        <v>15</v>
      </c>
      <c r="W113" s="11" t="s">
        <v>16</v>
      </c>
      <c r="X113" s="12" t="s">
        <v>17</v>
      </c>
      <c r="Y113" s="9" t="s">
        <v>18</v>
      </c>
      <c r="Z113" s="152" t="s">
        <v>436</v>
      </c>
    </row>
    <row r="114" spans="1:26">
      <c r="A114" s="13"/>
      <c r="B114" s="15"/>
      <c r="C114" s="15"/>
      <c r="D114" s="15"/>
      <c r="E114" s="15"/>
      <c r="F114" s="15"/>
      <c r="G114" s="19"/>
      <c r="H114" s="20"/>
      <c r="I114" s="20"/>
      <c r="J114" s="21"/>
      <c r="K114" s="6"/>
      <c r="L114" s="6"/>
      <c r="M114" s="6"/>
      <c r="N114" s="6"/>
      <c r="P114" s="22"/>
      <c r="Q114" s="23"/>
      <c r="R114" s="24"/>
      <c r="S114" s="25"/>
      <c r="T114" s="25"/>
      <c r="U114" s="25"/>
      <c r="V114" s="25"/>
      <c r="W114" s="25"/>
      <c r="X114" s="26"/>
      <c r="Y114" s="27"/>
      <c r="Z114" s="25"/>
    </row>
    <row r="115" spans="1:26">
      <c r="A115" s="28"/>
      <c r="B115" s="20"/>
      <c r="C115" s="20"/>
      <c r="D115" s="20"/>
      <c r="E115" s="20"/>
      <c r="F115" s="20"/>
      <c r="G115" s="20"/>
      <c r="H115" s="20"/>
      <c r="I115" s="20"/>
      <c r="J115" s="21"/>
      <c r="K115" s="6"/>
      <c r="L115" s="6"/>
      <c r="M115" s="6"/>
      <c r="N115" s="6"/>
      <c r="P115" s="22"/>
      <c r="Q115" s="23"/>
      <c r="R115" s="24"/>
      <c r="S115" s="25"/>
      <c r="T115" s="25"/>
      <c r="U115" s="25"/>
      <c r="V115" s="25"/>
      <c r="W115" s="25"/>
      <c r="X115" s="26"/>
      <c r="Y115" s="6"/>
      <c r="Z115" s="25"/>
    </row>
    <row r="116" spans="1:26" ht="16.8">
      <c r="A116" s="29" t="s">
        <v>19</v>
      </c>
      <c r="B116" s="30" t="s">
        <v>20</v>
      </c>
      <c r="C116" s="30" t="s">
        <v>21</v>
      </c>
      <c r="D116" s="30" t="s">
        <v>22</v>
      </c>
      <c r="E116" s="30" t="s">
        <v>23</v>
      </c>
      <c r="F116" s="31"/>
      <c r="G116" s="32" t="s">
        <v>24</v>
      </c>
      <c r="H116" s="32" t="s">
        <v>25</v>
      </c>
      <c r="I116" s="33" t="s">
        <v>26</v>
      </c>
      <c r="J116" s="34" t="s">
        <v>27</v>
      </c>
      <c r="K116" s="35"/>
      <c r="L116" s="6"/>
      <c r="M116" s="6"/>
      <c r="N116" s="6"/>
      <c r="P116" s="22"/>
      <c r="Q116" s="22"/>
      <c r="R116" s="24"/>
      <c r="S116" s="25"/>
      <c r="T116" s="25"/>
      <c r="U116" s="25"/>
      <c r="V116" s="25"/>
      <c r="W116" s="25"/>
      <c r="X116" s="26"/>
      <c r="Y116" s="6"/>
      <c r="Z116" s="25"/>
    </row>
    <row r="117" spans="1:26">
      <c r="A117" s="36"/>
      <c r="B117" s="31"/>
      <c r="C117" s="31"/>
      <c r="D117" s="31"/>
      <c r="E117" s="31"/>
      <c r="F117" s="31"/>
      <c r="G117" s="37"/>
      <c r="H117" s="37"/>
      <c r="I117" s="37"/>
      <c r="J117" s="6"/>
      <c r="K117" s="6"/>
      <c r="L117" s="6"/>
      <c r="M117" s="6"/>
      <c r="N117" s="6"/>
      <c r="P117" s="22"/>
      <c r="Q117" s="23"/>
      <c r="R117" s="38"/>
      <c r="S117" s="25"/>
      <c r="T117" s="25"/>
      <c r="U117" s="25"/>
      <c r="V117" s="25"/>
      <c r="W117" s="25"/>
      <c r="X117" s="26"/>
      <c r="Y117" s="6"/>
      <c r="Z117" s="25"/>
    </row>
    <row r="118" spans="1:26">
      <c r="A118" s="39"/>
      <c r="B118" s="31"/>
      <c r="C118" s="31"/>
      <c r="D118" s="31"/>
      <c r="E118" s="31"/>
      <c r="F118" s="31"/>
      <c r="G118" s="37"/>
      <c r="H118" s="37"/>
      <c r="I118" s="37"/>
      <c r="J118" s="6"/>
      <c r="K118" s="6"/>
      <c r="L118" s="6"/>
      <c r="M118" s="6"/>
      <c r="N118" s="6"/>
      <c r="P118" s="22"/>
      <c r="Q118" s="22"/>
      <c r="R118" s="24"/>
      <c r="S118" s="25"/>
      <c r="T118" s="25" t="s">
        <v>28</v>
      </c>
      <c r="U118" s="25"/>
      <c r="V118" s="25"/>
      <c r="W118" s="25"/>
      <c r="X118" s="26"/>
      <c r="Y118" s="6"/>
      <c r="Z118" s="25"/>
    </row>
    <row r="119" spans="1:26">
      <c r="A119" s="36"/>
      <c r="B119" s="31"/>
      <c r="C119" s="31"/>
      <c r="D119" s="31"/>
      <c r="E119" s="31"/>
      <c r="F119" s="31" t="s">
        <v>28</v>
      </c>
      <c r="G119" s="37"/>
      <c r="H119" s="37"/>
      <c r="I119" s="37"/>
      <c r="J119" s="6"/>
      <c r="K119" s="6"/>
      <c r="L119" s="6"/>
      <c r="M119" s="6"/>
      <c r="N119" s="6"/>
      <c r="P119" s="22"/>
      <c r="Q119" s="22"/>
      <c r="R119" s="24"/>
      <c r="S119" s="25"/>
      <c r="T119" s="25"/>
      <c r="U119" s="25"/>
      <c r="V119" s="25"/>
      <c r="W119" s="25"/>
      <c r="X119" s="26"/>
      <c r="Y119" s="6"/>
      <c r="Z119" s="25"/>
    </row>
    <row r="120" spans="1:26">
      <c r="A120" s="40"/>
      <c r="B120" s="31"/>
      <c r="C120" s="31"/>
      <c r="D120" s="31"/>
      <c r="E120" s="31"/>
      <c r="F120" s="15"/>
      <c r="G120" s="37"/>
      <c r="H120" s="37"/>
      <c r="I120" s="37"/>
      <c r="J120" s="6"/>
      <c r="K120" s="6"/>
      <c r="L120" s="6"/>
      <c r="M120" s="6"/>
      <c r="N120" s="6"/>
      <c r="P120" s="22"/>
      <c r="Q120" s="22"/>
      <c r="R120" s="24"/>
      <c r="S120" s="25"/>
      <c r="T120" s="25"/>
      <c r="U120" s="25"/>
      <c r="V120" s="25"/>
      <c r="W120" s="25"/>
      <c r="X120" s="26"/>
      <c r="Y120" s="6"/>
      <c r="Z120" s="25"/>
    </row>
    <row r="121" spans="1:26" ht="16.8">
      <c r="A121" s="41" t="s">
        <v>29</v>
      </c>
      <c r="B121" s="42" t="s">
        <v>30</v>
      </c>
      <c r="C121" s="42" t="s">
        <v>31</v>
      </c>
      <c r="D121" s="42" t="s">
        <v>32</v>
      </c>
      <c r="E121" s="42" t="s">
        <v>5</v>
      </c>
      <c r="F121" s="43"/>
      <c r="G121" s="44" t="s">
        <v>34</v>
      </c>
      <c r="H121" s="44" t="s">
        <v>35</v>
      </c>
      <c r="I121" s="44" t="s">
        <v>36</v>
      </c>
      <c r="J121" s="45" t="s">
        <v>37</v>
      </c>
      <c r="K121" s="46"/>
      <c r="L121" s="47"/>
      <c r="M121" s="48"/>
      <c r="N121" s="6"/>
      <c r="P121" s="22"/>
      <c r="Q121" s="22"/>
      <c r="R121" s="24"/>
      <c r="S121" s="25"/>
      <c r="T121" s="25"/>
      <c r="U121" s="25"/>
      <c r="V121" s="25"/>
      <c r="W121" s="25"/>
      <c r="X121" s="26"/>
      <c r="Y121" s="6"/>
      <c r="Z121" s="25"/>
    </row>
    <row r="122" spans="1:26" ht="16.8">
      <c r="A122" s="36"/>
      <c r="B122" s="49"/>
      <c r="C122" s="49"/>
      <c r="D122" s="49"/>
      <c r="E122" s="49"/>
      <c r="F122" s="43"/>
      <c r="G122" s="50"/>
      <c r="H122" s="50"/>
      <c r="I122" s="50"/>
      <c r="J122" s="51" t="s">
        <v>38</v>
      </c>
      <c r="K122" s="52"/>
      <c r="L122" s="52"/>
      <c r="M122" s="52"/>
      <c r="N122" s="6"/>
      <c r="P122" s="22"/>
      <c r="Q122" s="22"/>
      <c r="R122" s="24"/>
      <c r="S122" s="25"/>
      <c r="T122" s="25"/>
      <c r="U122" s="25"/>
      <c r="V122" s="25"/>
      <c r="W122" s="25"/>
      <c r="X122" s="26"/>
      <c r="Y122" s="6"/>
      <c r="Z122" s="25"/>
    </row>
    <row r="123" spans="1:26" ht="16.8">
      <c r="A123" s="39"/>
      <c r="B123" s="49"/>
      <c r="C123" s="49"/>
      <c r="D123" s="49"/>
      <c r="E123" s="49"/>
      <c r="F123" s="43"/>
      <c r="G123" s="50"/>
      <c r="H123" s="50"/>
      <c r="I123" s="50"/>
      <c r="J123" s="45" t="s">
        <v>39</v>
      </c>
      <c r="K123" s="53"/>
      <c r="L123" s="53"/>
      <c r="M123" s="53"/>
      <c r="N123" s="6"/>
      <c r="P123" s="22"/>
      <c r="Q123" s="22"/>
      <c r="R123" s="24"/>
      <c r="S123" s="25"/>
      <c r="T123" s="25"/>
      <c r="U123" s="25"/>
      <c r="V123" s="25"/>
      <c r="W123" s="25"/>
      <c r="X123" s="26"/>
      <c r="Y123" s="6"/>
      <c r="Z123" s="25"/>
    </row>
    <row r="124" spans="1:26" ht="16.8">
      <c r="A124" s="36"/>
      <c r="B124" s="49"/>
      <c r="C124" s="49"/>
      <c r="D124" s="49"/>
      <c r="E124" s="49"/>
      <c r="F124" s="43"/>
      <c r="G124" s="50"/>
      <c r="H124" s="50"/>
      <c r="I124" s="50"/>
      <c r="J124" s="45" t="s">
        <v>40</v>
      </c>
      <c r="K124" s="54"/>
      <c r="L124" s="54"/>
      <c r="M124" s="54"/>
      <c r="N124" s="6"/>
      <c r="P124" s="22"/>
      <c r="Q124" s="22"/>
      <c r="R124" s="24"/>
      <c r="S124" s="25"/>
      <c r="T124" s="25"/>
      <c r="U124" s="25"/>
      <c r="V124" s="25"/>
      <c r="W124" s="25"/>
      <c r="X124" s="55"/>
      <c r="Y124" s="6"/>
      <c r="Z124" s="25"/>
    </row>
    <row r="125" spans="1:26" ht="16.8">
      <c r="A125" s="36"/>
      <c r="B125" s="15"/>
      <c r="C125" s="15"/>
      <c r="D125" s="15"/>
      <c r="E125" s="49"/>
      <c r="F125" s="49"/>
      <c r="G125" s="15"/>
      <c r="H125" s="56"/>
      <c r="I125" s="56"/>
      <c r="J125" s="45" t="s">
        <v>41</v>
      </c>
      <c r="K125" s="57"/>
      <c r="L125" s="53"/>
      <c r="M125" s="53"/>
      <c r="N125" s="6"/>
      <c r="P125" s="22"/>
      <c r="Q125" s="22"/>
      <c r="R125" s="24"/>
      <c r="S125" s="25"/>
      <c r="T125" s="25"/>
      <c r="U125" s="25"/>
      <c r="V125" s="25" t="s">
        <v>28</v>
      </c>
      <c r="W125" s="25"/>
      <c r="X125" s="55"/>
      <c r="Y125" s="6"/>
      <c r="Z125" s="25"/>
    </row>
    <row r="126" spans="1:26" ht="16.8">
      <c r="A126" s="58" t="s">
        <v>43</v>
      </c>
      <c r="B126" s="59" t="s">
        <v>44</v>
      </c>
      <c r="C126" s="59" t="s">
        <v>45</v>
      </c>
      <c r="D126" s="59" t="s">
        <v>46</v>
      </c>
      <c r="E126" s="60" t="s">
        <v>47</v>
      </c>
      <c r="F126" s="60"/>
      <c r="G126" s="61"/>
      <c r="H126" s="62"/>
      <c r="I126" s="63"/>
      <c r="J126" s="64"/>
      <c r="K126" s="65"/>
      <c r="L126" s="6"/>
      <c r="M126" s="6"/>
      <c r="N126" s="6"/>
      <c r="P126" s="22"/>
      <c r="Q126" s="22"/>
      <c r="R126" s="24"/>
      <c r="S126" s="25"/>
      <c r="T126" s="25"/>
      <c r="U126" s="25"/>
      <c r="V126" s="25"/>
      <c r="W126" s="25"/>
      <c r="X126" s="55"/>
      <c r="Y126" s="6"/>
      <c r="Z126" s="25"/>
    </row>
    <row r="127" spans="1:26">
      <c r="A127" s="36"/>
      <c r="B127" s="66"/>
      <c r="C127" s="66"/>
      <c r="D127" s="66"/>
      <c r="E127" s="66"/>
      <c r="F127" s="66"/>
      <c r="G127" s="15"/>
      <c r="H127" s="15"/>
      <c r="I127" s="15"/>
      <c r="J127" s="67"/>
      <c r="K127" s="6"/>
      <c r="L127" s="6"/>
      <c r="M127" s="6"/>
      <c r="N127" s="6"/>
      <c r="P127" s="22"/>
      <c r="Q127" s="22"/>
      <c r="R127" s="24"/>
      <c r="S127" s="25"/>
      <c r="T127" s="25"/>
      <c r="U127" s="25"/>
      <c r="V127" s="25"/>
      <c r="W127" s="25"/>
      <c r="X127" s="55"/>
      <c r="Y127" s="6"/>
      <c r="Z127" s="25"/>
    </row>
    <row r="128" spans="1:26">
      <c r="A128" s="39"/>
      <c r="B128" s="66"/>
      <c r="C128" s="66"/>
      <c r="D128" s="66"/>
      <c r="E128" s="66"/>
      <c r="F128" s="66"/>
      <c r="G128" s="15"/>
      <c r="H128" s="15"/>
      <c r="I128" s="15"/>
      <c r="J128" s="67"/>
      <c r="K128" s="6"/>
      <c r="L128" s="6"/>
      <c r="M128" s="6"/>
      <c r="N128" s="6"/>
      <c r="P128" s="22"/>
      <c r="Q128" s="22"/>
      <c r="R128" s="24"/>
      <c r="S128" s="25"/>
      <c r="T128" s="25"/>
      <c r="U128" s="25"/>
      <c r="V128" s="25"/>
      <c r="W128" s="25"/>
      <c r="X128" s="55"/>
      <c r="Y128" s="6"/>
      <c r="Z128" s="25"/>
    </row>
    <row r="129" spans="1:26">
      <c r="A129" s="36"/>
      <c r="B129" s="66"/>
      <c r="C129" s="66"/>
      <c r="D129" s="66"/>
      <c r="E129" s="66"/>
      <c r="F129" s="66"/>
      <c r="G129" s="15"/>
      <c r="H129" s="15"/>
      <c r="I129" s="15"/>
      <c r="J129" s="67"/>
      <c r="K129" s="6"/>
      <c r="L129" s="6"/>
      <c r="M129" s="6"/>
      <c r="N129" s="6"/>
      <c r="P129" s="22"/>
      <c r="Q129" s="22"/>
      <c r="R129" s="24"/>
      <c r="S129" s="25"/>
      <c r="T129" s="25"/>
      <c r="U129" s="25"/>
      <c r="V129" s="25"/>
      <c r="W129" s="25"/>
      <c r="X129" s="55"/>
      <c r="Y129" s="6"/>
      <c r="Z129" s="25"/>
    </row>
    <row r="130" spans="1:26">
      <c r="A130" s="40"/>
      <c r="B130" s="66"/>
      <c r="C130" s="66"/>
      <c r="D130" s="66"/>
      <c r="E130" s="66"/>
      <c r="F130" s="66"/>
      <c r="G130" s="15"/>
      <c r="H130" s="15"/>
      <c r="I130" s="15"/>
      <c r="J130" s="67"/>
      <c r="K130" s="6"/>
      <c r="L130" s="6"/>
      <c r="M130" s="6"/>
      <c r="N130" s="6"/>
      <c r="P130" s="22"/>
      <c r="Q130" s="22"/>
      <c r="R130" s="24"/>
      <c r="S130" s="25"/>
      <c r="T130" s="25"/>
      <c r="U130" s="25"/>
      <c r="V130" s="25"/>
      <c r="W130" s="25"/>
      <c r="X130" s="55"/>
      <c r="Y130" s="6"/>
      <c r="Z130" s="25"/>
    </row>
    <row r="131" spans="1:26" ht="16.8">
      <c r="A131" s="68" t="s">
        <v>48</v>
      </c>
      <c r="B131" s="69" t="s">
        <v>49</v>
      </c>
      <c r="C131" s="69" t="s">
        <v>50</v>
      </c>
      <c r="D131" s="69" t="s">
        <v>51</v>
      </c>
      <c r="E131" s="69" t="s">
        <v>52</v>
      </c>
      <c r="F131" s="70" t="s">
        <v>53</v>
      </c>
      <c r="G131" s="71"/>
      <c r="H131" s="72"/>
      <c r="I131" s="73"/>
      <c r="J131" s="74"/>
      <c r="K131" s="5"/>
      <c r="L131" s="5"/>
      <c r="M131" s="5"/>
      <c r="N131" s="6"/>
      <c r="P131" s="22"/>
      <c r="Q131" s="22"/>
      <c r="R131" s="24"/>
      <c r="S131" s="25"/>
      <c r="T131" s="25"/>
      <c r="U131" s="25"/>
      <c r="V131" s="25"/>
      <c r="W131" s="25"/>
      <c r="X131" s="55"/>
      <c r="Y131" s="6"/>
      <c r="Z131" s="25"/>
    </row>
    <row r="132" spans="1:26" ht="19.8">
      <c r="A132" s="36"/>
      <c r="B132" s="75"/>
      <c r="C132" s="75"/>
      <c r="D132" s="75"/>
      <c r="E132" s="75"/>
      <c r="F132" s="76" t="s">
        <v>54</v>
      </c>
      <c r="G132" s="77"/>
      <c r="H132" s="77"/>
      <c r="I132" s="77"/>
      <c r="J132" s="74"/>
      <c r="K132" s="5"/>
      <c r="L132" s="5"/>
      <c r="M132" s="5"/>
      <c r="N132" s="6"/>
      <c r="P132" s="22"/>
      <c r="Q132" s="22"/>
      <c r="R132" s="24"/>
      <c r="S132" s="25"/>
      <c r="T132" s="25"/>
      <c r="U132" s="25"/>
      <c r="V132" s="25"/>
      <c r="W132" s="25"/>
      <c r="X132" s="55"/>
      <c r="Y132" s="6"/>
      <c r="Z132" s="25"/>
    </row>
    <row r="133" spans="1:26" ht="19.8">
      <c r="A133" s="39"/>
      <c r="B133" s="75"/>
      <c r="C133" s="75"/>
      <c r="D133" s="75"/>
      <c r="E133" s="75"/>
      <c r="F133" s="78" t="s">
        <v>55</v>
      </c>
      <c r="G133" s="77"/>
      <c r="H133" s="77"/>
      <c r="I133" s="77"/>
      <c r="J133" s="74"/>
      <c r="K133" s="5"/>
      <c r="L133" s="5"/>
      <c r="M133" s="5"/>
      <c r="N133" s="6"/>
      <c r="P133" s="22"/>
      <c r="Q133" s="22"/>
      <c r="R133" s="24"/>
      <c r="S133" s="25"/>
      <c r="T133" s="25"/>
      <c r="U133" s="25"/>
      <c r="V133" s="25"/>
      <c r="W133" s="25"/>
      <c r="X133" s="55"/>
      <c r="Y133" s="6"/>
      <c r="Z133" s="25"/>
    </row>
    <row r="134" spans="1:26" ht="16.8">
      <c r="A134" s="36"/>
      <c r="B134" s="75"/>
      <c r="C134" s="75"/>
      <c r="D134" s="75"/>
      <c r="E134" s="75"/>
      <c r="F134" s="79"/>
      <c r="G134" s="79"/>
      <c r="H134" s="77"/>
      <c r="I134" s="77"/>
      <c r="J134" s="74"/>
      <c r="K134" s="5"/>
      <c r="L134" s="5"/>
      <c r="M134" s="5"/>
      <c r="N134" s="6"/>
      <c r="P134" s="22"/>
      <c r="Q134" s="22"/>
      <c r="R134" s="24"/>
      <c r="S134" s="25"/>
      <c r="T134" s="25"/>
      <c r="U134" s="25"/>
      <c r="V134" s="25"/>
      <c r="W134" s="25"/>
      <c r="X134" s="55"/>
      <c r="Y134" s="6"/>
      <c r="Z134" s="25"/>
    </row>
    <row r="135" spans="1:26">
      <c r="A135" s="36"/>
      <c r="B135" s="75"/>
      <c r="C135" s="75"/>
      <c r="D135" s="75"/>
      <c r="E135" s="75"/>
      <c r="F135" s="75"/>
      <c r="G135" s="75"/>
      <c r="H135" s="15"/>
      <c r="I135" s="15"/>
      <c r="J135" s="67"/>
      <c r="K135" s="6"/>
      <c r="L135" s="6"/>
      <c r="M135" s="6"/>
      <c r="N135" s="6"/>
      <c r="P135" s="22"/>
      <c r="Q135" s="22"/>
      <c r="R135" s="24"/>
      <c r="S135" s="25"/>
      <c r="T135" s="25"/>
      <c r="U135" s="25"/>
      <c r="V135" s="25"/>
      <c r="W135" s="25"/>
      <c r="X135" s="55"/>
      <c r="Y135" s="6"/>
      <c r="Z135" s="25"/>
    </row>
    <row r="136" spans="1:26">
      <c r="A136" s="36"/>
      <c r="B136" s="15"/>
      <c r="C136" s="15"/>
      <c r="D136" s="15"/>
      <c r="E136" s="15"/>
      <c r="F136" s="15"/>
      <c r="G136" s="15"/>
      <c r="H136" s="15"/>
      <c r="I136" s="15"/>
      <c r="J136" s="67"/>
      <c r="K136" s="6"/>
      <c r="L136" s="6"/>
      <c r="M136" s="6"/>
      <c r="N136" s="6"/>
      <c r="P136" s="22"/>
      <c r="Q136" s="22"/>
      <c r="R136" s="24"/>
      <c r="S136" s="25"/>
      <c r="T136" s="25"/>
      <c r="U136" s="25"/>
      <c r="V136" s="25"/>
      <c r="W136" s="25"/>
      <c r="X136" s="55"/>
      <c r="Y136" s="6"/>
      <c r="Z136" s="25"/>
    </row>
    <row r="137" spans="1:26">
      <c r="A137" s="36"/>
      <c r="B137" s="15"/>
      <c r="C137" s="15"/>
      <c r="D137" s="15"/>
      <c r="E137" s="15"/>
      <c r="F137" s="15"/>
      <c r="G137" s="15"/>
      <c r="H137" s="15"/>
      <c r="I137" s="15"/>
      <c r="J137" s="67"/>
      <c r="K137" s="6"/>
      <c r="L137" s="6"/>
      <c r="M137" s="6"/>
      <c r="N137" s="6"/>
      <c r="P137" s="22"/>
      <c r="Q137" s="22"/>
      <c r="R137" s="24"/>
      <c r="S137" s="25"/>
      <c r="T137" s="25"/>
      <c r="U137" s="25"/>
      <c r="V137" s="25"/>
      <c r="W137" s="25"/>
      <c r="X137" s="55"/>
      <c r="Y137" s="6"/>
      <c r="Z137" s="25"/>
    </row>
    <row r="138" spans="1:26">
      <c r="A138" s="36"/>
      <c r="B138" s="15"/>
      <c r="C138" s="15"/>
      <c r="D138" s="20"/>
      <c r="E138" s="20"/>
      <c r="F138" s="20"/>
      <c r="G138" s="20"/>
      <c r="H138" s="20"/>
      <c r="I138" s="20"/>
      <c r="J138" s="21"/>
      <c r="K138" s="6"/>
      <c r="L138" s="6"/>
      <c r="M138" s="6"/>
      <c r="N138" s="6"/>
      <c r="P138" s="22"/>
      <c r="Q138" s="22"/>
      <c r="R138" s="24"/>
      <c r="S138" s="25"/>
      <c r="T138" s="25"/>
      <c r="U138" s="25"/>
      <c r="V138" s="25"/>
      <c r="W138" s="25"/>
      <c r="X138" s="55"/>
      <c r="Y138" s="6"/>
      <c r="Z138" s="25"/>
    </row>
    <row r="139" spans="1:26" ht="16.8" thickBot="1">
      <c r="A139" s="80"/>
      <c r="B139" s="20"/>
      <c r="C139" s="20"/>
      <c r="D139" s="20"/>
      <c r="E139" s="81"/>
      <c r="F139" s="82"/>
      <c r="G139" s="81"/>
      <c r="H139" s="81"/>
      <c r="I139" s="81"/>
      <c r="J139" s="81"/>
      <c r="K139" s="81"/>
      <c r="L139" s="81"/>
      <c r="M139" s="81"/>
      <c r="N139" s="81"/>
      <c r="P139" s="22"/>
      <c r="Q139" s="22"/>
      <c r="R139" s="24"/>
      <c r="S139" s="25"/>
      <c r="T139" s="25"/>
      <c r="U139" s="25"/>
      <c r="V139" s="25"/>
      <c r="W139" s="25"/>
      <c r="X139" s="55"/>
      <c r="Y139" s="6"/>
      <c r="Z139" s="25"/>
    </row>
    <row r="140" spans="1:26" ht="17.399999999999999" thickBot="1">
      <c r="A140" s="83" t="s">
        <v>1</v>
      </c>
      <c r="B140" s="84" t="s">
        <v>56</v>
      </c>
      <c r="C140" s="84" t="s">
        <v>57</v>
      </c>
      <c r="D140" s="85" t="s">
        <v>58</v>
      </c>
      <c r="E140" s="86" t="s">
        <v>1</v>
      </c>
      <c r="F140" s="86" t="s">
        <v>59</v>
      </c>
      <c r="G140" s="86" t="s">
        <v>57</v>
      </c>
      <c r="H140" s="87" t="s">
        <v>61</v>
      </c>
      <c r="I140" s="86" t="s">
        <v>62</v>
      </c>
      <c r="J140" s="86" t="s">
        <v>63</v>
      </c>
      <c r="K140" s="88" t="s">
        <v>64</v>
      </c>
      <c r="L140" s="88" t="s">
        <v>65</v>
      </c>
      <c r="M140" s="89" t="s">
        <v>66</v>
      </c>
      <c r="N140" s="90" t="s">
        <v>67</v>
      </c>
      <c r="P140" s="22"/>
      <c r="Q140" s="22"/>
      <c r="R140" s="24"/>
      <c r="S140" s="25"/>
      <c r="T140" s="25"/>
      <c r="U140" s="25"/>
      <c r="V140" s="25"/>
      <c r="W140" s="25"/>
      <c r="X140" s="55"/>
      <c r="Y140" s="6"/>
      <c r="Z140" s="25"/>
    </row>
    <row r="141" spans="1:26">
      <c r="A141" s="91"/>
      <c r="B141" s="92"/>
      <c r="C141" s="92"/>
      <c r="D141" s="92"/>
      <c r="E141" s="92"/>
      <c r="F141" s="93"/>
      <c r="G141" s="93"/>
      <c r="H141" s="93"/>
      <c r="I141" s="93"/>
      <c r="J141" s="94"/>
      <c r="K141" s="95"/>
      <c r="L141" s="95"/>
      <c r="M141" s="95"/>
      <c r="N141" s="65"/>
      <c r="P141" s="22"/>
      <c r="Q141" s="22"/>
      <c r="R141" s="24"/>
      <c r="S141" s="25"/>
      <c r="T141" s="25"/>
      <c r="U141" s="25"/>
      <c r="V141" s="25"/>
      <c r="W141" s="25"/>
      <c r="X141" s="55"/>
      <c r="Y141" s="6"/>
      <c r="Z141" s="25"/>
    </row>
    <row r="142" spans="1:26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1:26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1:26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26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</row>
    <row r="146" spans="1:2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</row>
    <row r="147" spans="1:26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spans="1:26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26" ht="16.8">
      <c r="A149" s="1" t="s">
        <v>0</v>
      </c>
      <c r="B149" s="1" t="s">
        <v>1</v>
      </c>
      <c r="C149" s="1" t="s">
        <v>2</v>
      </c>
      <c r="D149" s="1" t="s">
        <v>3</v>
      </c>
      <c r="E149" s="1" t="s">
        <v>4</v>
      </c>
      <c r="F149" s="1" t="s">
        <v>5</v>
      </c>
      <c r="G149" s="2" t="s">
        <v>6</v>
      </c>
      <c r="H149" s="3"/>
      <c r="I149" s="4"/>
      <c r="J149" s="4"/>
      <c r="K149" s="5"/>
      <c r="L149" s="6"/>
      <c r="M149" s="6"/>
      <c r="N149" s="6"/>
      <c r="O149" s="7"/>
      <c r="P149" s="8" t="s">
        <v>7</v>
      </c>
      <c r="Q149" s="9"/>
      <c r="R149" s="10"/>
      <c r="S149" s="11"/>
      <c r="T149" s="11"/>
      <c r="U149" s="11"/>
      <c r="V149" s="11"/>
      <c r="W149" s="11"/>
      <c r="X149" s="12"/>
      <c r="Y149" s="9"/>
      <c r="Z149" s="25"/>
    </row>
    <row r="150" spans="1:26" ht="16.8">
      <c r="A150" s="13" t="s">
        <v>606</v>
      </c>
      <c r="B150" s="14"/>
      <c r="C150" s="15"/>
      <c r="D150" s="15"/>
      <c r="E150" s="15"/>
      <c r="F150" s="15"/>
      <c r="G150" s="2" t="s">
        <v>8</v>
      </c>
      <c r="H150" s="16"/>
      <c r="I150" s="17"/>
      <c r="J150" s="18"/>
      <c r="K150" s="5"/>
      <c r="L150" s="6"/>
      <c r="M150" s="6"/>
      <c r="N150" s="6"/>
      <c r="O150" s="7"/>
      <c r="P150" s="11" t="s">
        <v>1</v>
      </c>
      <c r="Q150" s="9" t="s">
        <v>10</v>
      </c>
      <c r="R150" s="10" t="s">
        <v>11</v>
      </c>
      <c r="S150" s="11" t="s">
        <v>12</v>
      </c>
      <c r="T150" s="11" t="s">
        <v>13</v>
      </c>
      <c r="U150" s="11" t="s">
        <v>14</v>
      </c>
      <c r="V150" s="11" t="s">
        <v>15</v>
      </c>
      <c r="W150" s="11" t="s">
        <v>16</v>
      </c>
      <c r="X150" s="12" t="s">
        <v>17</v>
      </c>
      <c r="Y150" s="9" t="s">
        <v>18</v>
      </c>
      <c r="Z150" s="152" t="s">
        <v>436</v>
      </c>
    </row>
    <row r="151" spans="1:26">
      <c r="A151" s="13"/>
      <c r="B151" s="15"/>
      <c r="C151" s="15"/>
      <c r="D151" s="15"/>
      <c r="E151" s="15"/>
      <c r="F151" s="15"/>
      <c r="G151" s="19"/>
      <c r="H151" s="20"/>
      <c r="I151" s="20"/>
      <c r="J151" s="21"/>
      <c r="K151" s="6"/>
      <c r="L151" s="6"/>
      <c r="M151" s="6"/>
      <c r="N151" s="6"/>
      <c r="P151" s="22"/>
      <c r="Q151" s="23"/>
      <c r="R151" s="24"/>
      <c r="S151" s="25"/>
      <c r="T151" s="25"/>
      <c r="U151" s="25"/>
      <c r="V151" s="25"/>
      <c r="W151" s="25"/>
      <c r="X151" s="26"/>
      <c r="Y151" s="27"/>
      <c r="Z151" s="25"/>
    </row>
    <row r="152" spans="1:26">
      <c r="A152" s="28"/>
      <c r="B152" s="20"/>
      <c r="C152" s="20"/>
      <c r="D152" s="20"/>
      <c r="E152" s="20"/>
      <c r="F152" s="20"/>
      <c r="G152" s="20"/>
      <c r="H152" s="20"/>
      <c r="I152" s="20"/>
      <c r="J152" s="21"/>
      <c r="K152" s="6"/>
      <c r="L152" s="6"/>
      <c r="M152" s="6"/>
      <c r="N152" s="6"/>
      <c r="P152" s="22"/>
      <c r="Q152" s="23"/>
      <c r="R152" s="24"/>
      <c r="S152" s="25"/>
      <c r="T152" s="25"/>
      <c r="U152" s="25"/>
      <c r="V152" s="25"/>
      <c r="W152" s="25"/>
      <c r="X152" s="26"/>
      <c r="Y152" s="6"/>
      <c r="Z152" s="25"/>
    </row>
    <row r="153" spans="1:26" ht="16.8">
      <c r="A153" s="29" t="s">
        <v>19</v>
      </c>
      <c r="B153" s="30" t="s">
        <v>20</v>
      </c>
      <c r="C153" s="30" t="s">
        <v>21</v>
      </c>
      <c r="D153" s="30" t="s">
        <v>22</v>
      </c>
      <c r="E153" s="30" t="s">
        <v>23</v>
      </c>
      <c r="F153" s="31"/>
      <c r="G153" s="32" t="s">
        <v>24</v>
      </c>
      <c r="H153" s="32" t="s">
        <v>25</v>
      </c>
      <c r="I153" s="33" t="s">
        <v>26</v>
      </c>
      <c r="J153" s="34" t="s">
        <v>27</v>
      </c>
      <c r="K153" s="35"/>
      <c r="L153" s="6"/>
      <c r="M153" s="6"/>
      <c r="N153" s="6"/>
      <c r="P153" s="22"/>
      <c r="Q153" s="22"/>
      <c r="R153" s="24"/>
      <c r="S153" s="25"/>
      <c r="T153" s="25"/>
      <c r="U153" s="25"/>
      <c r="V153" s="25"/>
      <c r="W153" s="25"/>
      <c r="X153" s="26"/>
      <c r="Y153" s="6"/>
      <c r="Z153" s="25"/>
    </row>
    <row r="154" spans="1:26">
      <c r="A154" s="36"/>
      <c r="B154" s="31"/>
      <c r="C154" s="31"/>
      <c r="D154" s="31"/>
      <c r="E154" s="31"/>
      <c r="F154" s="31"/>
      <c r="G154" s="37"/>
      <c r="H154" s="37"/>
      <c r="I154" s="37"/>
      <c r="J154" s="6"/>
      <c r="K154" s="6"/>
      <c r="L154" s="6"/>
      <c r="M154" s="6"/>
      <c r="N154" s="6"/>
      <c r="P154" s="22"/>
      <c r="Q154" s="23"/>
      <c r="R154" s="38"/>
      <c r="S154" s="25"/>
      <c r="T154" s="25"/>
      <c r="U154" s="25"/>
      <c r="V154" s="25"/>
      <c r="W154" s="25"/>
      <c r="X154" s="26"/>
      <c r="Y154" s="6"/>
      <c r="Z154" s="25"/>
    </row>
    <row r="155" spans="1:26">
      <c r="A155" s="39"/>
      <c r="B155" s="31"/>
      <c r="C155" s="31"/>
      <c r="D155" s="31"/>
      <c r="E155" s="31"/>
      <c r="F155" s="31"/>
      <c r="G155" s="37"/>
      <c r="H155" s="37"/>
      <c r="I155" s="37"/>
      <c r="J155" s="6"/>
      <c r="K155" s="6"/>
      <c r="L155" s="6"/>
      <c r="M155" s="6"/>
      <c r="N155" s="6"/>
      <c r="P155" s="22"/>
      <c r="Q155" s="22"/>
      <c r="R155" s="24"/>
      <c r="S155" s="25"/>
      <c r="T155" s="25" t="s">
        <v>28</v>
      </c>
      <c r="U155" s="25"/>
      <c r="V155" s="25"/>
      <c r="W155" s="25"/>
      <c r="X155" s="26"/>
      <c r="Y155" s="6"/>
      <c r="Z155" s="25"/>
    </row>
    <row r="156" spans="1:26">
      <c r="A156" s="36"/>
      <c r="B156" s="31"/>
      <c r="C156" s="31"/>
      <c r="D156" s="31"/>
      <c r="E156" s="31"/>
      <c r="F156" s="31" t="s">
        <v>28</v>
      </c>
      <c r="G156" s="37"/>
      <c r="H156" s="37"/>
      <c r="I156" s="37"/>
      <c r="J156" s="6"/>
      <c r="K156" s="6"/>
      <c r="L156" s="6"/>
      <c r="M156" s="6"/>
      <c r="N156" s="6"/>
      <c r="P156" s="22"/>
      <c r="Q156" s="22"/>
      <c r="R156" s="24"/>
      <c r="S156" s="25"/>
      <c r="T156" s="25"/>
      <c r="U156" s="25"/>
      <c r="V156" s="25"/>
      <c r="W156" s="25"/>
      <c r="X156" s="26"/>
      <c r="Y156" s="6"/>
      <c r="Z156" s="25"/>
    </row>
    <row r="157" spans="1:26">
      <c r="A157" s="40"/>
      <c r="B157" s="31"/>
      <c r="C157" s="31"/>
      <c r="D157" s="31"/>
      <c r="E157" s="31"/>
      <c r="F157" s="15"/>
      <c r="G157" s="37"/>
      <c r="H157" s="37"/>
      <c r="I157" s="37"/>
      <c r="J157" s="6"/>
      <c r="K157" s="6"/>
      <c r="L157" s="6"/>
      <c r="M157" s="6"/>
      <c r="N157" s="6"/>
      <c r="P157" s="22"/>
      <c r="Q157" s="22"/>
      <c r="R157" s="24"/>
      <c r="S157" s="25"/>
      <c r="T157" s="25"/>
      <c r="U157" s="25"/>
      <c r="V157" s="25"/>
      <c r="W157" s="25"/>
      <c r="X157" s="26"/>
      <c r="Y157" s="6"/>
      <c r="Z157" s="25"/>
    </row>
    <row r="158" spans="1:26" ht="16.8">
      <c r="A158" s="41" t="s">
        <v>29</v>
      </c>
      <c r="B158" s="42" t="s">
        <v>30</v>
      </c>
      <c r="C158" s="42" t="s">
        <v>31</v>
      </c>
      <c r="D158" s="42" t="s">
        <v>32</v>
      </c>
      <c r="E158" s="42" t="s">
        <v>5</v>
      </c>
      <c r="F158" s="43"/>
      <c r="G158" s="44" t="s">
        <v>34</v>
      </c>
      <c r="H158" s="44" t="s">
        <v>35</v>
      </c>
      <c r="I158" s="44" t="s">
        <v>36</v>
      </c>
      <c r="J158" s="45" t="s">
        <v>37</v>
      </c>
      <c r="K158" s="46"/>
      <c r="L158" s="47"/>
      <c r="M158" s="48"/>
      <c r="N158" s="6"/>
      <c r="P158" s="22"/>
      <c r="Q158" s="22"/>
      <c r="R158" s="24"/>
      <c r="S158" s="25"/>
      <c r="T158" s="25"/>
      <c r="U158" s="25"/>
      <c r="V158" s="25"/>
      <c r="W158" s="25"/>
      <c r="X158" s="26"/>
      <c r="Y158" s="6"/>
      <c r="Z158" s="25"/>
    </row>
    <row r="159" spans="1:26" ht="16.8">
      <c r="A159" s="36"/>
      <c r="B159" s="49"/>
      <c r="C159" s="49"/>
      <c r="D159" s="49"/>
      <c r="E159" s="49"/>
      <c r="F159" s="43"/>
      <c r="G159" s="50"/>
      <c r="H159" s="50"/>
      <c r="I159" s="50"/>
      <c r="J159" s="51" t="s">
        <v>38</v>
      </c>
      <c r="K159" s="52"/>
      <c r="L159" s="52"/>
      <c r="M159" s="52"/>
      <c r="N159" s="6"/>
      <c r="P159" s="22"/>
      <c r="Q159" s="22"/>
      <c r="R159" s="24"/>
      <c r="S159" s="25"/>
      <c r="T159" s="25"/>
      <c r="U159" s="25"/>
      <c r="V159" s="25"/>
      <c r="W159" s="25"/>
      <c r="X159" s="26"/>
      <c r="Y159" s="6"/>
      <c r="Z159" s="25"/>
    </row>
    <row r="160" spans="1:26" ht="16.8">
      <c r="A160" s="39"/>
      <c r="B160" s="49"/>
      <c r="C160" s="49"/>
      <c r="D160" s="49"/>
      <c r="E160" s="49"/>
      <c r="F160" s="43"/>
      <c r="G160" s="50"/>
      <c r="H160" s="50"/>
      <c r="I160" s="50"/>
      <c r="J160" s="45" t="s">
        <v>39</v>
      </c>
      <c r="K160" s="53"/>
      <c r="L160" s="53"/>
      <c r="M160" s="53"/>
      <c r="N160" s="6"/>
      <c r="P160" s="22"/>
      <c r="Q160" s="22"/>
      <c r="R160" s="24"/>
      <c r="S160" s="25"/>
      <c r="T160" s="25"/>
      <c r="U160" s="25"/>
      <c r="V160" s="25"/>
      <c r="W160" s="25"/>
      <c r="X160" s="26"/>
      <c r="Y160" s="6"/>
      <c r="Z160" s="25"/>
    </row>
    <row r="161" spans="1:26" ht="16.8">
      <c r="A161" s="36"/>
      <c r="B161" s="49"/>
      <c r="C161" s="49"/>
      <c r="D161" s="49"/>
      <c r="E161" s="49"/>
      <c r="F161" s="43"/>
      <c r="G161" s="50"/>
      <c r="H161" s="50"/>
      <c r="I161" s="50"/>
      <c r="J161" s="45" t="s">
        <v>40</v>
      </c>
      <c r="K161" s="54"/>
      <c r="L161" s="54"/>
      <c r="M161" s="54"/>
      <c r="N161" s="6"/>
      <c r="P161" s="22"/>
      <c r="Q161" s="22"/>
      <c r="R161" s="24"/>
      <c r="S161" s="25"/>
      <c r="T161" s="25"/>
      <c r="U161" s="25"/>
      <c r="V161" s="25"/>
      <c r="W161" s="25"/>
      <c r="X161" s="55"/>
      <c r="Y161" s="6"/>
      <c r="Z161" s="25"/>
    </row>
    <row r="162" spans="1:26" ht="16.8">
      <c r="A162" s="36"/>
      <c r="B162" s="15"/>
      <c r="C162" s="15"/>
      <c r="D162" s="15"/>
      <c r="E162" s="49"/>
      <c r="F162" s="49"/>
      <c r="G162" s="15"/>
      <c r="H162" s="56"/>
      <c r="I162" s="56"/>
      <c r="J162" s="45" t="s">
        <v>41</v>
      </c>
      <c r="K162" s="57"/>
      <c r="L162" s="53"/>
      <c r="M162" s="53"/>
      <c r="N162" s="6"/>
      <c r="P162" s="22"/>
      <c r="Q162" s="22"/>
      <c r="R162" s="24"/>
      <c r="S162" s="25"/>
      <c r="T162" s="25"/>
      <c r="U162" s="25"/>
      <c r="V162" s="25" t="s">
        <v>28</v>
      </c>
      <c r="W162" s="25"/>
      <c r="X162" s="55"/>
      <c r="Y162" s="6"/>
      <c r="Z162" s="25"/>
    </row>
    <row r="163" spans="1:26" ht="16.8">
      <c r="A163" s="58" t="s">
        <v>43</v>
      </c>
      <c r="B163" s="59" t="s">
        <v>44</v>
      </c>
      <c r="C163" s="59" t="s">
        <v>45</v>
      </c>
      <c r="D163" s="59" t="s">
        <v>46</v>
      </c>
      <c r="E163" s="60" t="s">
        <v>47</v>
      </c>
      <c r="F163" s="60"/>
      <c r="G163" s="61"/>
      <c r="H163" s="62"/>
      <c r="I163" s="63"/>
      <c r="J163" s="64"/>
      <c r="K163" s="65"/>
      <c r="L163" s="6"/>
      <c r="M163" s="6"/>
      <c r="N163" s="6"/>
      <c r="P163" s="22"/>
      <c r="Q163" s="22"/>
      <c r="R163" s="24"/>
      <c r="S163" s="25"/>
      <c r="T163" s="25"/>
      <c r="U163" s="25"/>
      <c r="V163" s="25"/>
      <c r="W163" s="25"/>
      <c r="X163" s="55"/>
      <c r="Y163" s="6"/>
      <c r="Z163" s="25"/>
    </row>
    <row r="164" spans="1:26">
      <c r="A164" s="36"/>
      <c r="B164" s="66"/>
      <c r="C164" s="66"/>
      <c r="D164" s="66"/>
      <c r="E164" s="66"/>
      <c r="F164" s="66"/>
      <c r="G164" s="15"/>
      <c r="H164" s="15"/>
      <c r="I164" s="15"/>
      <c r="J164" s="67"/>
      <c r="K164" s="6"/>
      <c r="L164" s="6"/>
      <c r="M164" s="6"/>
      <c r="N164" s="6"/>
      <c r="P164" s="22"/>
      <c r="Q164" s="22"/>
      <c r="R164" s="24"/>
      <c r="S164" s="25"/>
      <c r="T164" s="25"/>
      <c r="U164" s="25"/>
      <c r="V164" s="25"/>
      <c r="W164" s="25"/>
      <c r="X164" s="55"/>
      <c r="Y164" s="6"/>
      <c r="Z164" s="25"/>
    </row>
    <row r="165" spans="1:26">
      <c r="A165" s="39"/>
      <c r="B165" s="66"/>
      <c r="C165" s="66"/>
      <c r="D165" s="66"/>
      <c r="E165" s="66"/>
      <c r="F165" s="66"/>
      <c r="G165" s="15"/>
      <c r="H165" s="15"/>
      <c r="I165" s="15"/>
      <c r="J165" s="67"/>
      <c r="K165" s="6"/>
      <c r="L165" s="6"/>
      <c r="M165" s="6"/>
      <c r="N165" s="6"/>
      <c r="P165" s="22"/>
      <c r="Q165" s="22"/>
      <c r="R165" s="24"/>
      <c r="S165" s="25"/>
      <c r="T165" s="25"/>
      <c r="U165" s="25"/>
      <c r="V165" s="25"/>
      <c r="W165" s="25"/>
      <c r="X165" s="55"/>
      <c r="Y165" s="6"/>
      <c r="Z165" s="25"/>
    </row>
    <row r="166" spans="1:26">
      <c r="A166" s="36"/>
      <c r="B166" s="66"/>
      <c r="C166" s="66"/>
      <c r="D166" s="66"/>
      <c r="E166" s="66"/>
      <c r="F166" s="66"/>
      <c r="G166" s="15"/>
      <c r="H166" s="15"/>
      <c r="I166" s="15"/>
      <c r="J166" s="67"/>
      <c r="K166" s="6"/>
      <c r="L166" s="6"/>
      <c r="M166" s="6"/>
      <c r="N166" s="6"/>
      <c r="P166" s="22"/>
      <c r="Q166" s="22"/>
      <c r="R166" s="24"/>
      <c r="S166" s="25"/>
      <c r="T166" s="25"/>
      <c r="U166" s="25"/>
      <c r="V166" s="25"/>
      <c r="W166" s="25"/>
      <c r="X166" s="55"/>
      <c r="Y166" s="6"/>
      <c r="Z166" s="25"/>
    </row>
    <row r="167" spans="1:26">
      <c r="A167" s="40"/>
      <c r="B167" s="66"/>
      <c r="C167" s="66"/>
      <c r="D167" s="66"/>
      <c r="E167" s="66"/>
      <c r="F167" s="66"/>
      <c r="G167" s="15"/>
      <c r="H167" s="15"/>
      <c r="I167" s="15"/>
      <c r="J167" s="67"/>
      <c r="K167" s="6"/>
      <c r="L167" s="6"/>
      <c r="M167" s="6"/>
      <c r="N167" s="6"/>
      <c r="P167" s="22"/>
      <c r="Q167" s="22"/>
      <c r="R167" s="24"/>
      <c r="S167" s="25"/>
      <c r="T167" s="25"/>
      <c r="U167" s="25"/>
      <c r="V167" s="25"/>
      <c r="W167" s="25"/>
      <c r="X167" s="55"/>
      <c r="Y167" s="6"/>
      <c r="Z167" s="25"/>
    </row>
    <row r="168" spans="1:26" ht="16.8">
      <c r="A168" s="68" t="s">
        <v>48</v>
      </c>
      <c r="B168" s="69" t="s">
        <v>49</v>
      </c>
      <c r="C168" s="69" t="s">
        <v>50</v>
      </c>
      <c r="D168" s="69" t="s">
        <v>51</v>
      </c>
      <c r="E168" s="69" t="s">
        <v>52</v>
      </c>
      <c r="F168" s="70" t="s">
        <v>53</v>
      </c>
      <c r="G168" s="71"/>
      <c r="H168" s="72"/>
      <c r="I168" s="73"/>
      <c r="J168" s="74"/>
      <c r="K168" s="5"/>
      <c r="L168" s="5"/>
      <c r="M168" s="5"/>
      <c r="N168" s="6"/>
      <c r="P168" s="22"/>
      <c r="Q168" s="22"/>
      <c r="R168" s="24"/>
      <c r="S168" s="25"/>
      <c r="T168" s="25"/>
      <c r="U168" s="25"/>
      <c r="V168" s="25"/>
      <c r="W168" s="25"/>
      <c r="X168" s="55"/>
      <c r="Y168" s="6"/>
      <c r="Z168" s="25"/>
    </row>
    <row r="169" spans="1:26" ht="19.8">
      <c r="A169" s="36"/>
      <c r="B169" s="75"/>
      <c r="C169" s="75"/>
      <c r="D169" s="75"/>
      <c r="E169" s="75"/>
      <c r="F169" s="76" t="s">
        <v>54</v>
      </c>
      <c r="G169" s="77"/>
      <c r="H169" s="77"/>
      <c r="I169" s="77"/>
      <c r="J169" s="74"/>
      <c r="K169" s="5"/>
      <c r="L169" s="5"/>
      <c r="M169" s="5"/>
      <c r="N169" s="6"/>
      <c r="P169" s="22"/>
      <c r="Q169" s="22"/>
      <c r="R169" s="24"/>
      <c r="S169" s="25"/>
      <c r="T169" s="25"/>
      <c r="U169" s="25"/>
      <c r="V169" s="25"/>
      <c r="W169" s="25"/>
      <c r="X169" s="55"/>
      <c r="Y169" s="6"/>
      <c r="Z169" s="25"/>
    </row>
    <row r="170" spans="1:26" ht="19.8">
      <c r="A170" s="39"/>
      <c r="B170" s="75"/>
      <c r="C170" s="75"/>
      <c r="D170" s="75"/>
      <c r="E170" s="75"/>
      <c r="F170" s="78" t="s">
        <v>55</v>
      </c>
      <c r="G170" s="77"/>
      <c r="H170" s="77"/>
      <c r="I170" s="77"/>
      <c r="J170" s="74"/>
      <c r="K170" s="5"/>
      <c r="L170" s="5"/>
      <c r="M170" s="5"/>
      <c r="N170" s="6"/>
      <c r="P170" s="22"/>
      <c r="Q170" s="22"/>
      <c r="R170" s="24"/>
      <c r="S170" s="25"/>
      <c r="T170" s="25"/>
      <c r="U170" s="25"/>
      <c r="V170" s="25"/>
      <c r="W170" s="25"/>
      <c r="X170" s="55"/>
      <c r="Y170" s="6"/>
      <c r="Z170" s="25"/>
    </row>
    <row r="171" spans="1:26" ht="16.8">
      <c r="A171" s="36"/>
      <c r="B171" s="75"/>
      <c r="C171" s="75"/>
      <c r="D171" s="75"/>
      <c r="E171" s="75"/>
      <c r="F171" s="79"/>
      <c r="G171" s="79"/>
      <c r="H171" s="77"/>
      <c r="I171" s="77"/>
      <c r="J171" s="74"/>
      <c r="K171" s="5"/>
      <c r="L171" s="5"/>
      <c r="M171" s="5"/>
      <c r="N171" s="6"/>
      <c r="P171" s="22"/>
      <c r="Q171" s="22"/>
      <c r="R171" s="24"/>
      <c r="S171" s="25"/>
      <c r="T171" s="25"/>
      <c r="U171" s="25"/>
      <c r="V171" s="25"/>
      <c r="W171" s="25"/>
      <c r="X171" s="55"/>
      <c r="Y171" s="6"/>
      <c r="Z171" s="25"/>
    </row>
    <row r="172" spans="1:26">
      <c r="A172" s="36"/>
      <c r="B172" s="75"/>
      <c r="C172" s="75"/>
      <c r="D172" s="75"/>
      <c r="E172" s="75"/>
      <c r="F172" s="75"/>
      <c r="G172" s="75"/>
      <c r="H172" s="15"/>
      <c r="I172" s="15"/>
      <c r="J172" s="67"/>
      <c r="K172" s="6"/>
      <c r="L172" s="6"/>
      <c r="M172" s="6"/>
      <c r="N172" s="6"/>
      <c r="P172" s="22"/>
      <c r="Q172" s="22"/>
      <c r="R172" s="24"/>
      <c r="S172" s="25"/>
      <c r="T172" s="25"/>
      <c r="U172" s="25"/>
      <c r="V172" s="25"/>
      <c r="W172" s="25"/>
      <c r="X172" s="55"/>
      <c r="Y172" s="6"/>
      <c r="Z172" s="25"/>
    </row>
    <row r="173" spans="1:26">
      <c r="A173" s="36"/>
      <c r="B173" s="15"/>
      <c r="C173" s="15"/>
      <c r="D173" s="15"/>
      <c r="E173" s="15"/>
      <c r="F173" s="15"/>
      <c r="G173" s="15"/>
      <c r="H173" s="15"/>
      <c r="I173" s="15"/>
      <c r="J173" s="67"/>
      <c r="K173" s="6"/>
      <c r="L173" s="6"/>
      <c r="M173" s="6"/>
      <c r="N173" s="6"/>
      <c r="P173" s="22"/>
      <c r="Q173" s="22"/>
      <c r="R173" s="24"/>
      <c r="S173" s="25"/>
      <c r="T173" s="25"/>
      <c r="U173" s="25"/>
      <c r="V173" s="25"/>
      <c r="W173" s="25"/>
      <c r="X173" s="55"/>
      <c r="Y173" s="6"/>
      <c r="Z173" s="25"/>
    </row>
    <row r="174" spans="1:26">
      <c r="A174" s="36"/>
      <c r="B174" s="15"/>
      <c r="C174" s="15"/>
      <c r="D174" s="15"/>
      <c r="E174" s="15"/>
      <c r="F174" s="15"/>
      <c r="G174" s="15"/>
      <c r="H174" s="15"/>
      <c r="I174" s="15"/>
      <c r="J174" s="67"/>
      <c r="K174" s="6"/>
      <c r="L174" s="6"/>
      <c r="M174" s="6"/>
      <c r="N174" s="6"/>
      <c r="P174" s="22"/>
      <c r="Q174" s="22"/>
      <c r="R174" s="24"/>
      <c r="S174" s="25"/>
      <c r="T174" s="25"/>
      <c r="U174" s="25"/>
      <c r="V174" s="25"/>
      <c r="W174" s="25"/>
      <c r="X174" s="55"/>
      <c r="Y174" s="6"/>
      <c r="Z174" s="25"/>
    </row>
    <row r="175" spans="1:26">
      <c r="A175" s="36"/>
      <c r="B175" s="15"/>
      <c r="C175" s="15"/>
      <c r="D175" s="20"/>
      <c r="E175" s="20"/>
      <c r="F175" s="20"/>
      <c r="G175" s="20"/>
      <c r="H175" s="20"/>
      <c r="I175" s="20"/>
      <c r="J175" s="21"/>
      <c r="K175" s="6"/>
      <c r="L175" s="6"/>
      <c r="M175" s="6"/>
      <c r="N175" s="6"/>
      <c r="P175" s="22"/>
      <c r="Q175" s="22"/>
      <c r="R175" s="24"/>
      <c r="S175" s="25"/>
      <c r="T175" s="25"/>
      <c r="U175" s="25"/>
      <c r="V175" s="25"/>
      <c r="W175" s="25"/>
      <c r="X175" s="55"/>
      <c r="Y175" s="6"/>
      <c r="Z175" s="25"/>
    </row>
    <row r="176" spans="1:26" ht="16.8" thickBot="1">
      <c r="A176" s="80"/>
      <c r="B176" s="20"/>
      <c r="C176" s="20"/>
      <c r="D176" s="20"/>
      <c r="E176" s="81"/>
      <c r="F176" s="82"/>
      <c r="G176" s="81"/>
      <c r="H176" s="81"/>
      <c r="I176" s="81"/>
      <c r="J176" s="81"/>
      <c r="K176" s="81"/>
      <c r="L176" s="81"/>
      <c r="M176" s="81"/>
      <c r="N176" s="81"/>
      <c r="P176" s="22"/>
      <c r="Q176" s="22"/>
      <c r="R176" s="24"/>
      <c r="S176" s="25"/>
      <c r="T176" s="25"/>
      <c r="U176" s="25"/>
      <c r="V176" s="25"/>
      <c r="W176" s="25"/>
      <c r="X176" s="55"/>
      <c r="Y176" s="6"/>
      <c r="Z176" s="25"/>
    </row>
    <row r="177" spans="1:26" ht="17.399999999999999" thickBot="1">
      <c r="A177" s="83" t="s">
        <v>1</v>
      </c>
      <c r="B177" s="84" t="s">
        <v>56</v>
      </c>
      <c r="C177" s="84" t="s">
        <v>57</v>
      </c>
      <c r="D177" s="85" t="s">
        <v>58</v>
      </c>
      <c r="E177" s="86" t="s">
        <v>1</v>
      </c>
      <c r="F177" s="86" t="s">
        <v>59</v>
      </c>
      <c r="G177" s="86" t="s">
        <v>57</v>
      </c>
      <c r="H177" s="87" t="s">
        <v>61</v>
      </c>
      <c r="I177" s="86" t="s">
        <v>62</v>
      </c>
      <c r="J177" s="86" t="s">
        <v>63</v>
      </c>
      <c r="K177" s="88" t="s">
        <v>64</v>
      </c>
      <c r="L177" s="88" t="s">
        <v>65</v>
      </c>
      <c r="M177" s="89" t="s">
        <v>66</v>
      </c>
      <c r="N177" s="90" t="s">
        <v>67</v>
      </c>
      <c r="P177" s="22"/>
      <c r="Q177" s="22"/>
      <c r="R177" s="24"/>
      <c r="S177" s="25"/>
      <c r="T177" s="25"/>
      <c r="U177" s="25"/>
      <c r="V177" s="25"/>
      <c r="W177" s="25"/>
      <c r="X177" s="55"/>
      <c r="Y177" s="6"/>
      <c r="Z177" s="25"/>
    </row>
    <row r="178" spans="1:26">
      <c r="A178" s="91"/>
      <c r="B178" s="92"/>
      <c r="C178" s="92"/>
      <c r="D178" s="92"/>
      <c r="E178" s="92"/>
      <c r="F178" s="93"/>
      <c r="G178" s="93"/>
      <c r="H178" s="93"/>
      <c r="I178" s="93"/>
      <c r="J178" s="94"/>
      <c r="K178" s="95"/>
      <c r="L178" s="95"/>
      <c r="M178" s="95"/>
      <c r="N178" s="65"/>
      <c r="P178" s="22"/>
      <c r="Q178" s="22"/>
      <c r="R178" s="24"/>
      <c r="S178" s="25"/>
      <c r="T178" s="25"/>
      <c r="U178" s="25"/>
      <c r="V178" s="25"/>
      <c r="W178" s="25"/>
      <c r="X178" s="55"/>
      <c r="Y178" s="6"/>
      <c r="Z178" s="25"/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opLeftCell="C4" workbookViewId="0">
      <selection activeCell="I12" sqref="I12"/>
    </sheetView>
  </sheetViews>
  <sheetFormatPr defaultRowHeight="16.2"/>
  <cols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6" ht="16.8">
      <c r="A1" s="1" t="s">
        <v>129</v>
      </c>
      <c r="B1" s="1" t="s">
        <v>137</v>
      </c>
      <c r="C1" s="1" t="s">
        <v>130</v>
      </c>
      <c r="D1" s="1" t="s">
        <v>131</v>
      </c>
      <c r="E1" s="1" t="s">
        <v>132</v>
      </c>
      <c r="F1" s="1" t="s">
        <v>133</v>
      </c>
      <c r="G1" s="2" t="s">
        <v>168</v>
      </c>
      <c r="H1" s="3"/>
      <c r="I1" s="4"/>
      <c r="J1" s="4"/>
      <c r="K1" s="5"/>
      <c r="L1" s="6"/>
      <c r="M1" s="6"/>
      <c r="N1" s="6"/>
      <c r="O1" s="7"/>
      <c r="P1" s="8" t="s">
        <v>135</v>
      </c>
      <c r="Q1" s="9"/>
      <c r="R1" s="10"/>
      <c r="S1" s="11"/>
      <c r="T1" s="11"/>
      <c r="U1" s="11"/>
      <c r="V1" s="11"/>
      <c r="W1" s="11"/>
      <c r="X1" s="12"/>
      <c r="Y1" s="9"/>
      <c r="Z1" s="25"/>
    </row>
    <row r="2" spans="1:26" ht="16.8">
      <c r="A2" s="370"/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68</v>
      </c>
      <c r="U2" s="11" t="s">
        <v>69</v>
      </c>
      <c r="V2" s="11" t="s">
        <v>205</v>
      </c>
      <c r="W2" s="11" t="s">
        <v>171</v>
      </c>
      <c r="X2" s="12" t="s">
        <v>70</v>
      </c>
      <c r="Y2" s="9" t="s">
        <v>18</v>
      </c>
      <c r="Z2" s="152" t="s">
        <v>436</v>
      </c>
    </row>
    <row r="3" spans="1:26">
      <c r="A3" s="370"/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/>
      <c r="R3" s="24"/>
      <c r="S3" s="25"/>
      <c r="T3" s="25"/>
      <c r="U3" s="25"/>
      <c r="V3" s="25"/>
      <c r="W3" s="25"/>
      <c r="X3" s="26"/>
      <c r="Y3" s="27"/>
      <c r="Z3" s="25"/>
    </row>
    <row r="4" spans="1:26">
      <c r="A4" s="368"/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/>
      <c r="R4" s="24"/>
      <c r="S4" s="25"/>
      <c r="T4" s="25"/>
      <c r="U4" s="25"/>
      <c r="V4" s="25"/>
      <c r="W4" s="25"/>
      <c r="X4" s="26"/>
      <c r="Y4" s="6"/>
      <c r="Z4" s="25"/>
    </row>
    <row r="5" spans="1:26" ht="16.8">
      <c r="A5" s="29" t="s">
        <v>144</v>
      </c>
      <c r="B5" s="30" t="s">
        <v>20</v>
      </c>
      <c r="C5" s="30" t="s">
        <v>360</v>
      </c>
      <c r="D5" s="30" t="s">
        <v>361</v>
      </c>
      <c r="E5" s="30" t="s">
        <v>174</v>
      </c>
      <c r="F5" s="31"/>
      <c r="G5" s="32" t="s">
        <v>146</v>
      </c>
      <c r="H5" s="32" t="s">
        <v>147</v>
      </c>
      <c r="I5" s="33" t="s">
        <v>26</v>
      </c>
      <c r="J5" s="34" t="s">
        <v>27</v>
      </c>
      <c r="K5" s="35"/>
      <c r="L5" s="6"/>
      <c r="M5" s="6"/>
      <c r="N5" s="6"/>
      <c r="P5" s="22"/>
      <c r="Q5" s="22"/>
      <c r="R5" s="24"/>
      <c r="S5" s="25"/>
      <c r="T5" s="25"/>
      <c r="U5" s="25"/>
      <c r="V5" s="25"/>
      <c r="W5" s="25"/>
      <c r="X5" s="26"/>
      <c r="Y5" s="6"/>
      <c r="Z5" s="25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/>
      <c r="R6" s="38"/>
      <c r="S6" s="25"/>
      <c r="T6" s="25"/>
      <c r="U6" s="25"/>
      <c r="V6" s="25"/>
      <c r="W6" s="25"/>
      <c r="X6" s="26"/>
      <c r="Y6" s="6"/>
      <c r="Z6" s="25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2"/>
      <c r="R7" s="24"/>
      <c r="S7" s="25"/>
      <c r="T7" s="25" t="s">
        <v>28</v>
      </c>
      <c r="U7" s="25"/>
      <c r="V7" s="25"/>
      <c r="W7" s="25"/>
      <c r="X7" s="26"/>
      <c r="Y7" s="6"/>
      <c r="Z7" s="25"/>
    </row>
    <row r="8" spans="1:26">
      <c r="A8" s="36"/>
      <c r="B8" s="31"/>
      <c r="C8" s="31"/>
      <c r="D8" s="31"/>
      <c r="E8" s="31"/>
      <c r="F8" s="31" t="s">
        <v>42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24"/>
      <c r="S8" s="25"/>
      <c r="T8" s="25"/>
      <c r="U8" s="25"/>
      <c r="V8" s="25"/>
      <c r="W8" s="25"/>
      <c r="X8" s="26"/>
      <c r="Y8" s="6"/>
      <c r="Z8" s="25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24"/>
      <c r="S9" s="25"/>
      <c r="T9" s="25"/>
      <c r="U9" s="25"/>
      <c r="V9" s="25"/>
      <c r="W9" s="25"/>
      <c r="X9" s="26"/>
      <c r="Y9" s="6"/>
      <c r="Z9" s="25"/>
    </row>
    <row r="10" spans="1:26" ht="16.8">
      <c r="A10" s="41" t="s">
        <v>362</v>
      </c>
      <c r="B10" s="42" t="s">
        <v>71</v>
      </c>
      <c r="C10" s="42" t="s">
        <v>31</v>
      </c>
      <c r="D10" s="42" t="s">
        <v>72</v>
      </c>
      <c r="E10" s="42" t="s">
        <v>363</v>
      </c>
      <c r="F10" s="43"/>
      <c r="G10" s="44" t="s">
        <v>107</v>
      </c>
      <c r="H10" s="44" t="s">
        <v>73</v>
      </c>
      <c r="I10" s="44" t="s">
        <v>364</v>
      </c>
      <c r="J10" s="45" t="s">
        <v>109</v>
      </c>
      <c r="K10" s="46"/>
      <c r="L10" s="47"/>
      <c r="M10" s="48"/>
      <c r="N10" s="6"/>
      <c r="P10" s="22"/>
      <c r="Q10" s="22"/>
      <c r="R10" s="24"/>
      <c r="S10" s="25"/>
      <c r="T10" s="25"/>
      <c r="U10" s="25"/>
      <c r="V10" s="25"/>
      <c r="W10" s="25"/>
      <c r="X10" s="26"/>
      <c r="Y10" s="6"/>
      <c r="Z10" s="25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  <c r="Z11" s="25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  <c r="Z12" s="25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  <c r="Z13" s="25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152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149</v>
      </c>
      <c r="W14" s="25"/>
      <c r="X14" s="55"/>
      <c r="Y14" s="6"/>
      <c r="Z14" s="25"/>
    </row>
    <row r="15" spans="1:26" ht="16.8">
      <c r="A15" s="58" t="s">
        <v>154</v>
      </c>
      <c r="B15" s="59" t="s">
        <v>155</v>
      </c>
      <c r="C15" s="59" t="s">
        <v>76</v>
      </c>
      <c r="D15" s="59" t="s">
        <v>114</v>
      </c>
      <c r="E15" s="60" t="s">
        <v>157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  <c r="Z15" s="25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  <c r="Z16" s="25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  <c r="Z17" s="25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  <c r="Z18" s="25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  <c r="Z19" s="25"/>
    </row>
    <row r="20" spans="1:26" ht="16.8">
      <c r="A20" s="68" t="s">
        <v>365</v>
      </c>
      <c r="B20" s="69" t="s">
        <v>117</v>
      </c>
      <c r="C20" s="69" t="s">
        <v>78</v>
      </c>
      <c r="D20" s="69" t="s">
        <v>185</v>
      </c>
      <c r="E20" s="69" t="s">
        <v>366</v>
      </c>
      <c r="F20" s="70" t="s">
        <v>367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  <c r="Z20" s="25"/>
    </row>
    <row r="21" spans="1:26" ht="19.8">
      <c r="A21" s="36"/>
      <c r="B21" s="75"/>
      <c r="C21" s="75"/>
      <c r="D21" s="75"/>
      <c r="E21" s="75"/>
      <c r="F21" s="76" t="s">
        <v>210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  <c r="Z21" s="25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  <c r="Z22" s="25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  <c r="Z23" s="25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  <c r="Z24" s="25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  <c r="Z25" s="25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  <c r="Z26" s="25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  <c r="Z27" s="25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  <c r="Z28" s="25"/>
    </row>
    <row r="29" spans="1:26" ht="17.399999999999999" thickBot="1">
      <c r="A29" s="83" t="s">
        <v>1</v>
      </c>
      <c r="B29" s="84" t="s">
        <v>368</v>
      </c>
      <c r="C29" s="84" t="s">
        <v>60</v>
      </c>
      <c r="D29" s="85" t="s">
        <v>369</v>
      </c>
      <c r="E29" s="86" t="s">
        <v>123</v>
      </c>
      <c r="F29" s="86" t="s">
        <v>124</v>
      </c>
      <c r="G29" s="86" t="s">
        <v>60</v>
      </c>
      <c r="H29" s="87" t="s">
        <v>370</v>
      </c>
      <c r="I29" s="86" t="s">
        <v>371</v>
      </c>
      <c r="J29" s="86" t="s">
        <v>372</v>
      </c>
      <c r="K29" s="88" t="s">
        <v>373</v>
      </c>
      <c r="L29" s="88" t="s">
        <v>86</v>
      </c>
      <c r="M29" s="89" t="s">
        <v>66</v>
      </c>
      <c r="N29" s="90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  <c r="Z29" s="25"/>
    </row>
    <row r="30" spans="1:26">
      <c r="A30" s="91"/>
      <c r="B30" s="92"/>
      <c r="C30" s="92"/>
      <c r="D30" s="92"/>
      <c r="E30" s="92"/>
      <c r="F30" s="93"/>
      <c r="G30" s="93"/>
      <c r="H30" s="93"/>
      <c r="I30" s="93"/>
      <c r="J30" s="94"/>
      <c r="K30" s="95"/>
      <c r="L30" s="95"/>
      <c r="M30" s="95"/>
      <c r="N30" s="65"/>
      <c r="P30" s="22"/>
      <c r="Q30" s="22"/>
      <c r="R30" s="24"/>
      <c r="S30" s="25"/>
      <c r="T30" s="25"/>
      <c r="U30" s="25"/>
      <c r="V30" s="25"/>
      <c r="W30" s="25"/>
      <c r="X30" s="55"/>
      <c r="Y30" s="6"/>
      <c r="Z30" s="25"/>
    </row>
    <row r="31" spans="1:26">
      <c r="A31" s="96"/>
      <c r="B31" s="97"/>
      <c r="C31" s="97"/>
      <c r="D31" s="97"/>
      <c r="E31" s="97"/>
      <c r="F31" s="98"/>
      <c r="G31" s="98"/>
      <c r="H31" s="98"/>
      <c r="I31" s="98"/>
      <c r="J31" s="66"/>
      <c r="K31" s="99"/>
      <c r="L31" s="99"/>
      <c r="M31" s="99"/>
      <c r="N31" s="6"/>
      <c r="P31" s="100"/>
      <c r="Q31" s="100"/>
      <c r="R31" s="101"/>
      <c r="S31" s="102"/>
      <c r="T31" s="102"/>
      <c r="U31" s="102"/>
      <c r="V31" s="102"/>
      <c r="W31" s="102"/>
      <c r="X31" s="103"/>
      <c r="Y31" s="81"/>
      <c r="Z31" s="25"/>
    </row>
    <row r="32" spans="1:26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22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22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>
      <c r="A37" s="22"/>
      <c r="B37" s="25"/>
      <c r="C37" s="25"/>
      <c r="D37" s="25"/>
      <c r="E37" s="25"/>
      <c r="F37" s="25"/>
      <c r="G37" s="158"/>
      <c r="H37" s="158"/>
      <c r="I37" s="158"/>
      <c r="J37" s="158"/>
      <c r="K37" s="158"/>
      <c r="L37" s="158"/>
      <c r="M37" s="158"/>
      <c r="N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>
      <c r="A38" s="22"/>
      <c r="B38" s="136" t="s">
        <v>458</v>
      </c>
      <c r="C38" s="25"/>
      <c r="D38" s="25"/>
      <c r="E38" s="25"/>
      <c r="F38" s="25"/>
    </row>
    <row r="39" spans="1:26">
      <c r="A39" s="23">
        <v>2.1100000000000001E-2</v>
      </c>
      <c r="B39" s="136" t="s">
        <v>452</v>
      </c>
      <c r="C39" s="25"/>
      <c r="D39" s="25"/>
      <c r="E39" s="25"/>
      <c r="F39" s="25"/>
    </row>
    <row r="40" spans="1:26">
      <c r="A40" s="23">
        <v>2.2200000000000001E-2</v>
      </c>
      <c r="B40" s="136" t="s">
        <v>459</v>
      </c>
      <c r="C40" s="25"/>
      <c r="D40" s="25"/>
      <c r="E40" s="25"/>
      <c r="F40" s="25"/>
    </row>
    <row r="41" spans="1:26">
      <c r="A41" s="23">
        <v>1.7399999999999999E-2</v>
      </c>
      <c r="B41" s="136" t="s">
        <v>417</v>
      </c>
      <c r="C41" s="25"/>
      <c r="D41" s="25"/>
      <c r="E41" s="25"/>
      <c r="F41" s="25"/>
    </row>
    <row r="42" spans="1:26">
      <c r="A42" s="22"/>
      <c r="B42" s="136" t="s">
        <v>389</v>
      </c>
      <c r="C42" s="25"/>
      <c r="D42" s="25"/>
      <c r="E42" s="25"/>
      <c r="F42" s="25"/>
    </row>
    <row r="43" spans="1:26">
      <c r="A43" s="23">
        <v>2.23E-2</v>
      </c>
      <c r="B43" s="136" t="s">
        <v>454</v>
      </c>
      <c r="C43" s="25"/>
      <c r="D43" s="25"/>
      <c r="E43" s="25"/>
      <c r="F43" s="25"/>
    </row>
    <row r="44" spans="1:26">
      <c r="A44" s="22"/>
      <c r="B44" s="136"/>
      <c r="C44" s="25"/>
      <c r="D44" s="25"/>
      <c r="E44" s="25"/>
      <c r="F44" s="25"/>
    </row>
    <row r="45" spans="1:26">
      <c r="A45" s="22"/>
      <c r="B45" s="25"/>
      <c r="C45" s="25"/>
      <c r="D45" s="25"/>
      <c r="E45" s="25"/>
      <c r="F45" s="25"/>
    </row>
    <row r="46" spans="1:26">
      <c r="A46" s="22"/>
      <c r="B46" s="114" t="s">
        <v>446</v>
      </c>
      <c r="C46" s="25"/>
      <c r="D46" s="25"/>
      <c r="E46" s="25" t="s">
        <v>28</v>
      </c>
      <c r="F46" s="25"/>
    </row>
    <row r="47" spans="1:26">
      <c r="A47" s="23">
        <v>2.3800000000000002E-2</v>
      </c>
      <c r="B47" s="114" t="s">
        <v>407</v>
      </c>
      <c r="C47" s="25"/>
      <c r="D47" s="25"/>
      <c r="E47" s="25"/>
      <c r="F47" s="25"/>
    </row>
    <row r="48" spans="1:26">
      <c r="A48" s="23">
        <v>2.4400000000000002E-2</v>
      </c>
      <c r="B48" s="114" t="s">
        <v>390</v>
      </c>
      <c r="C48" s="25"/>
      <c r="D48" s="25"/>
      <c r="E48" s="25"/>
      <c r="F48" s="25"/>
    </row>
    <row r="49" spans="1:6">
      <c r="A49" s="22"/>
      <c r="B49" s="114" t="s">
        <v>443</v>
      </c>
      <c r="C49" s="25"/>
      <c r="D49" s="25"/>
      <c r="E49" s="25"/>
      <c r="F49" s="25"/>
    </row>
    <row r="50" spans="1:6">
      <c r="A50" s="23">
        <v>4.4200000000000003E-2</v>
      </c>
      <c r="B50" s="114" t="s">
        <v>442</v>
      </c>
      <c r="C50" s="25"/>
      <c r="D50" s="25"/>
      <c r="E50" s="25"/>
      <c r="F50" s="25"/>
    </row>
    <row r="51" spans="1:6">
      <c r="A51" s="23">
        <v>1.0200000000000001E-2</v>
      </c>
      <c r="B51" s="114" t="s">
        <v>453</v>
      </c>
      <c r="C51" s="25"/>
      <c r="D51" s="25"/>
      <c r="E51" s="25"/>
      <c r="F51" s="25"/>
    </row>
    <row r="52" spans="1:6">
      <c r="A52" s="22"/>
      <c r="B52" s="140" t="s">
        <v>398</v>
      </c>
      <c r="C52" s="25"/>
      <c r="D52" s="25"/>
      <c r="E52" s="25"/>
      <c r="F52" s="25"/>
    </row>
    <row r="53" spans="1:6">
      <c r="A53" s="23">
        <v>9.1999999999999998E-3</v>
      </c>
      <c r="B53" s="140" t="s">
        <v>421</v>
      </c>
      <c r="C53" s="25"/>
      <c r="D53" s="25"/>
      <c r="E53" s="25"/>
      <c r="F53" s="25"/>
    </row>
    <row r="54" spans="1:6">
      <c r="A54" s="23">
        <v>7.6E-3</v>
      </c>
      <c r="B54" s="140" t="s">
        <v>399</v>
      </c>
      <c r="C54" s="141"/>
      <c r="D54" s="25"/>
      <c r="E54" s="25"/>
      <c r="F54" s="25"/>
    </row>
    <row r="55" spans="1:6">
      <c r="A55" s="22"/>
      <c r="B55" s="142"/>
      <c r="C55" s="141"/>
      <c r="D55" s="25"/>
      <c r="E55" s="25"/>
      <c r="F55" s="25"/>
    </row>
    <row r="56" spans="1:6">
      <c r="A56" s="22"/>
      <c r="B56" s="38"/>
      <c r="C56" s="25"/>
      <c r="D56" s="25"/>
      <c r="E56" s="25"/>
      <c r="F56" s="25"/>
    </row>
    <row r="57" spans="1:6">
      <c r="A57" s="22"/>
      <c r="B57" s="136" t="s">
        <v>385</v>
      </c>
      <c r="C57" s="143"/>
      <c r="D57" s="143"/>
      <c r="E57" s="25"/>
      <c r="F57" s="25"/>
    </row>
    <row r="58" spans="1:6">
      <c r="A58" s="23">
        <v>2.9399999999999999E-2</v>
      </c>
      <c r="B58" s="136" t="s">
        <v>386</v>
      </c>
      <c r="C58" s="143"/>
      <c r="D58" s="148">
        <v>1.3599999999999999E-2</v>
      </c>
      <c r="E58" s="25"/>
      <c r="F58" s="25"/>
    </row>
    <row r="59" spans="1:6">
      <c r="A59" s="23">
        <v>1.3899999999999999E-2</v>
      </c>
      <c r="B59" s="136" t="s">
        <v>401</v>
      </c>
      <c r="C59" s="141"/>
      <c r="D59" s="141"/>
      <c r="E59" s="150"/>
      <c r="F59" s="25"/>
    </row>
    <row r="60" spans="1:6">
      <c r="A60" s="23"/>
      <c r="B60" s="141" t="s">
        <v>445</v>
      </c>
      <c r="C60" s="141"/>
      <c r="D60" s="141"/>
      <c r="E60" s="150"/>
      <c r="F60" s="25"/>
    </row>
    <row r="61" spans="1:6">
      <c r="A61" s="22"/>
      <c r="B61" s="141" t="s">
        <v>293</v>
      </c>
      <c r="C61" s="141"/>
      <c r="D61" s="141"/>
      <c r="E61" s="25"/>
      <c r="F61" s="25"/>
    </row>
    <row r="62" spans="1:6">
      <c r="A62" s="22"/>
      <c r="B62" s="141"/>
      <c r="C62" s="141"/>
      <c r="D62" s="141"/>
      <c r="E62" s="25"/>
      <c r="F62" s="25"/>
    </row>
    <row r="63" spans="1:6">
      <c r="A63" s="23">
        <v>2.7400000000000001E-2</v>
      </c>
      <c r="B63" s="141" t="s">
        <v>444</v>
      </c>
      <c r="C63" s="141"/>
      <c r="D63" s="145"/>
      <c r="E63" s="25"/>
      <c r="F63" s="25"/>
    </row>
    <row r="64" spans="1:6">
      <c r="A64" s="22"/>
      <c r="B64" s="141"/>
      <c r="C64" s="141"/>
      <c r="D64" s="141"/>
      <c r="E64" s="25"/>
      <c r="F64" s="25"/>
    </row>
    <row r="65" spans="1:9">
      <c r="A65" s="23">
        <v>2.7900000000000001E-2</v>
      </c>
      <c r="B65" s="142" t="s">
        <v>350</v>
      </c>
      <c r="C65" s="141"/>
      <c r="D65" s="141"/>
      <c r="E65" s="25"/>
      <c r="F65" s="25"/>
    </row>
    <row r="66" spans="1:9">
      <c r="A66" s="22"/>
      <c r="B66" s="144" t="s">
        <v>387</v>
      </c>
      <c r="C66" s="141"/>
      <c r="D66" s="141"/>
      <c r="E66" s="25"/>
      <c r="F66" s="25"/>
    </row>
    <row r="67" spans="1:9">
      <c r="A67" s="23"/>
      <c r="B67" s="142" t="s">
        <v>455</v>
      </c>
      <c r="C67" s="141"/>
      <c r="D67" s="145"/>
      <c r="E67" s="25"/>
      <c r="F67" s="25"/>
      <c r="I67" t="s">
        <v>418</v>
      </c>
    </row>
    <row r="68" spans="1:9">
      <c r="A68" s="22"/>
      <c r="B68" s="24"/>
      <c r="C68" s="25"/>
      <c r="D68" s="25"/>
      <c r="E68" s="25"/>
      <c r="F68" s="25"/>
    </row>
    <row r="69" spans="1:9">
      <c r="A69" s="23">
        <v>-4.0300000000000002E-2</v>
      </c>
      <c r="B69" s="123" t="s">
        <v>432</v>
      </c>
      <c r="C69" s="141"/>
      <c r="D69" s="150" t="s">
        <v>448</v>
      </c>
      <c r="E69" s="25" t="s">
        <v>28</v>
      </c>
      <c r="F69" s="25"/>
    </row>
    <row r="70" spans="1:9">
      <c r="A70" s="23">
        <v>-4.6699999999999998E-2</v>
      </c>
      <c r="B70" s="124" t="s">
        <v>343</v>
      </c>
      <c r="C70" s="141"/>
      <c r="D70" s="25"/>
      <c r="E70" s="25" t="s">
        <v>388</v>
      </c>
      <c r="F70" s="25"/>
    </row>
    <row r="71" spans="1:9">
      <c r="A71" s="23">
        <v>-3.95E-2</v>
      </c>
      <c r="B71" s="124" t="s">
        <v>328</v>
      </c>
      <c r="C71" s="141"/>
      <c r="D71" s="25"/>
      <c r="E71" s="25"/>
      <c r="F71" s="25"/>
    </row>
    <row r="72" spans="1:9">
      <c r="A72" s="22"/>
      <c r="B72" s="124" t="s">
        <v>358</v>
      </c>
      <c r="C72" s="25"/>
      <c r="D72" s="172"/>
      <c r="E72" s="25"/>
      <c r="F72" s="25"/>
    </row>
    <row r="73" spans="1:9">
      <c r="A73" s="22"/>
      <c r="B73" s="170" t="s">
        <v>475</v>
      </c>
      <c r="C73" s="141"/>
      <c r="D73" s="171"/>
      <c r="E73" s="171"/>
      <c r="F73" s="25"/>
    </row>
    <row r="74" spans="1:9">
      <c r="A74" s="22"/>
      <c r="B74" s="170" t="s">
        <v>461</v>
      </c>
      <c r="C74" s="141"/>
      <c r="D74" s="173"/>
      <c r="E74" s="25"/>
      <c r="F74" s="25"/>
    </row>
    <row r="75" spans="1:9">
      <c r="A75" s="22"/>
      <c r="B75" s="124" t="s">
        <v>383</v>
      </c>
      <c r="C75" s="141"/>
      <c r="D75" s="25"/>
      <c r="E75" s="25"/>
      <c r="F75" s="25"/>
    </row>
    <row r="76" spans="1:9">
      <c r="A76" s="22"/>
      <c r="B76" s="175" t="s">
        <v>479</v>
      </c>
      <c r="C76" s="25"/>
      <c r="D76" s="25"/>
      <c r="E76" s="25"/>
      <c r="F76" s="25"/>
    </row>
    <row r="77" spans="1:9">
      <c r="A77" s="151"/>
    </row>
    <row r="78" spans="1:9">
      <c r="A78" s="151"/>
      <c r="B78" t="s">
        <v>492</v>
      </c>
    </row>
    <row r="79" spans="1:9">
      <c r="A79" s="151"/>
      <c r="B79" t="s">
        <v>493</v>
      </c>
    </row>
    <row r="80" spans="1:9">
      <c r="B80" t="s">
        <v>494</v>
      </c>
      <c r="E80" t="s">
        <v>509</v>
      </c>
    </row>
    <row r="81" spans="2:6">
      <c r="B81" t="s">
        <v>495</v>
      </c>
    </row>
    <row r="82" spans="2:6">
      <c r="B82" t="s">
        <v>486</v>
      </c>
      <c r="F82" t="s">
        <v>448</v>
      </c>
    </row>
    <row r="83" spans="2:6">
      <c r="B83" t="s">
        <v>496</v>
      </c>
    </row>
    <row r="84" spans="2:6">
      <c r="B84" t="s">
        <v>491</v>
      </c>
    </row>
    <row r="85" spans="2:6">
      <c r="B85" t="s">
        <v>497</v>
      </c>
    </row>
    <row r="87" spans="2:6">
      <c r="B87" s="176" t="s">
        <v>507</v>
      </c>
    </row>
    <row r="88" spans="2:6">
      <c r="B88" s="176" t="s">
        <v>483</v>
      </c>
    </row>
    <row r="89" spans="2:6">
      <c r="B89" s="176" t="s">
        <v>508</v>
      </c>
    </row>
  </sheetData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topLeftCell="A52" workbookViewId="0">
      <selection activeCell="J3" sqref="J3"/>
    </sheetView>
  </sheetViews>
  <sheetFormatPr defaultRowHeight="16.8"/>
  <cols>
    <col min="1" max="1" width="7.21875" style="151" customWidth="1"/>
    <col min="2" max="2" width="6.88671875" style="151" customWidth="1"/>
    <col min="3" max="3" width="10.6640625" style="151" customWidth="1"/>
    <col min="4" max="4" width="8.44140625" style="151" customWidth="1"/>
    <col min="5" max="5" width="6.21875" style="151" customWidth="1"/>
    <col min="6" max="7" width="13.77734375" customWidth="1"/>
    <col min="8" max="8" width="18.33203125" customWidth="1"/>
    <col min="9" max="9" width="18.44140625" customWidth="1"/>
    <col min="10" max="10" width="18.33203125" customWidth="1"/>
    <col min="11" max="11" width="20.77734375" style="217" customWidth="1"/>
    <col min="12" max="12" width="9.109375" style="151" customWidth="1"/>
    <col min="13" max="13" width="7.77734375" style="571" customWidth="1"/>
  </cols>
  <sheetData>
    <row r="1" spans="1:13" ht="17.399999999999999" thickBot="1"/>
    <row r="2" spans="1:13" s="158" customFormat="1">
      <c r="A2" s="796" t="s">
        <v>1124</v>
      </c>
      <c r="B2" s="797"/>
      <c r="C2" s="797"/>
      <c r="D2" s="798"/>
      <c r="E2" s="797"/>
      <c r="F2" s="798"/>
      <c r="G2" s="810"/>
      <c r="H2" s="810"/>
      <c r="I2" s="811"/>
      <c r="L2" s="792"/>
      <c r="M2" s="793"/>
    </row>
    <row r="3" spans="1:13" s="158" customFormat="1">
      <c r="A3" s="799" t="s">
        <v>891</v>
      </c>
      <c r="B3" s="794"/>
      <c r="C3" s="794"/>
      <c r="D3" s="795"/>
      <c r="E3" s="794"/>
      <c r="F3" s="795"/>
      <c r="I3" s="812"/>
      <c r="L3" s="792"/>
      <c r="M3" s="793"/>
    </row>
    <row r="4" spans="1:13" s="158" customFormat="1">
      <c r="A4" s="800" t="s">
        <v>892</v>
      </c>
      <c r="B4" s="794"/>
      <c r="C4" s="794"/>
      <c r="D4" s="795"/>
      <c r="E4" s="794"/>
      <c r="F4" s="795"/>
      <c r="I4" s="812"/>
      <c r="J4" s="158" t="s">
        <v>42</v>
      </c>
      <c r="L4" s="792"/>
      <c r="M4" s="793"/>
    </row>
    <row r="5" spans="1:13" s="158" customFormat="1" ht="17.399999999999999" thickBot="1">
      <c r="A5" s="801" t="s">
        <v>893</v>
      </c>
      <c r="B5" s="802"/>
      <c r="C5" s="802"/>
      <c r="D5" s="803"/>
      <c r="E5" s="804"/>
      <c r="F5" s="813"/>
      <c r="G5" s="749"/>
      <c r="H5" s="749"/>
      <c r="I5" s="750"/>
      <c r="L5" s="792"/>
      <c r="M5" s="793"/>
    </row>
    <row r="6" spans="1:13" s="158" customFormat="1" ht="17.399999999999999" thickBot="1">
      <c r="A6" s="933" t="s">
        <v>1364</v>
      </c>
      <c r="B6" s="934"/>
      <c r="C6" s="934"/>
      <c r="D6" s="935"/>
      <c r="E6" s="936"/>
      <c r="F6" s="937"/>
      <c r="G6" s="938"/>
      <c r="H6" s="938"/>
      <c r="I6" s="267"/>
      <c r="L6" s="792"/>
      <c r="M6" s="793"/>
    </row>
    <row r="7" spans="1:13" ht="17.399999999999999" thickBot="1">
      <c r="A7" s="789" t="s">
        <v>745</v>
      </c>
      <c r="B7" s="790" t="s">
        <v>778</v>
      </c>
      <c r="C7" s="791" t="s">
        <v>771</v>
      </c>
      <c r="D7" s="809" t="s">
        <v>949</v>
      </c>
      <c r="E7" s="809" t="s">
        <v>787</v>
      </c>
      <c r="F7" s="791" t="s">
        <v>1120</v>
      </c>
      <c r="G7" s="791" t="s">
        <v>757</v>
      </c>
      <c r="H7" s="791" t="s">
        <v>1101</v>
      </c>
      <c r="I7" s="791" t="s">
        <v>754</v>
      </c>
      <c r="J7" s="568" t="s">
        <v>755</v>
      </c>
      <c r="K7" s="568" t="s">
        <v>753</v>
      </c>
      <c r="L7" s="569" t="s">
        <v>613</v>
      </c>
      <c r="M7" s="807" t="s">
        <v>758</v>
      </c>
    </row>
    <row r="8" spans="1:13">
      <c r="A8" s="556">
        <v>8112</v>
      </c>
      <c r="B8" s="558">
        <v>40</v>
      </c>
      <c r="C8" s="559">
        <v>42.8</v>
      </c>
      <c r="D8" s="553">
        <v>3</v>
      </c>
      <c r="E8" s="552">
        <v>7.01</v>
      </c>
      <c r="F8" s="554"/>
      <c r="G8" s="554"/>
      <c r="H8" s="554"/>
      <c r="I8" s="554"/>
      <c r="J8" s="554"/>
      <c r="K8" s="554"/>
      <c r="L8" s="805" t="s">
        <v>751</v>
      </c>
      <c r="M8" s="555"/>
    </row>
    <row r="9" spans="1:13">
      <c r="A9" s="557" t="s">
        <v>744</v>
      </c>
      <c r="B9" s="365"/>
      <c r="C9" s="32">
        <v>34.950000000000003</v>
      </c>
      <c r="D9" s="548">
        <v>2.7</v>
      </c>
      <c r="E9" s="363">
        <v>7.73</v>
      </c>
      <c r="F9" s="550" t="s">
        <v>765</v>
      </c>
      <c r="G9" s="550" t="s">
        <v>761</v>
      </c>
      <c r="H9" s="550"/>
      <c r="I9" s="550" t="s">
        <v>762</v>
      </c>
      <c r="J9" s="550" t="s">
        <v>763</v>
      </c>
      <c r="K9" s="550" t="s">
        <v>1102</v>
      </c>
      <c r="L9" s="565" t="s">
        <v>746</v>
      </c>
      <c r="M9" s="555" t="s">
        <v>784</v>
      </c>
    </row>
    <row r="10" spans="1:13">
      <c r="A10" s="363" t="s">
        <v>1125</v>
      </c>
      <c r="B10" s="363"/>
      <c r="C10" s="32">
        <v>31.9</v>
      </c>
      <c r="D10" s="548">
        <v>3</v>
      </c>
      <c r="E10" s="363">
        <v>9.4</v>
      </c>
      <c r="F10" s="550" t="s">
        <v>766</v>
      </c>
      <c r="G10" s="550" t="s">
        <v>767</v>
      </c>
      <c r="H10" s="550"/>
      <c r="I10" s="550" t="s">
        <v>768</v>
      </c>
      <c r="J10" s="550" t="s">
        <v>769</v>
      </c>
      <c r="K10" s="550" t="s">
        <v>1103</v>
      </c>
      <c r="L10" s="565" t="s">
        <v>747</v>
      </c>
      <c r="M10" s="549" t="s">
        <v>783</v>
      </c>
    </row>
    <row r="11" spans="1:13">
      <c r="A11" s="363"/>
      <c r="B11" s="363"/>
      <c r="C11" s="32">
        <v>34.950000000000003</v>
      </c>
      <c r="D11" s="548">
        <v>2.79</v>
      </c>
      <c r="E11" s="363">
        <v>8.01</v>
      </c>
      <c r="F11" s="550" t="s">
        <v>823</v>
      </c>
      <c r="G11" s="550" t="s">
        <v>759</v>
      </c>
      <c r="H11" s="550"/>
      <c r="I11" s="550" t="s">
        <v>760</v>
      </c>
      <c r="J11" s="550" t="s">
        <v>764</v>
      </c>
      <c r="K11" s="550" t="s">
        <v>1104</v>
      </c>
      <c r="L11" s="565" t="s">
        <v>748</v>
      </c>
      <c r="M11" s="549" t="s">
        <v>785</v>
      </c>
    </row>
    <row r="12" spans="1:13">
      <c r="A12" s="363"/>
      <c r="B12" s="363"/>
      <c r="C12" s="363"/>
      <c r="D12" s="548">
        <v>2.4700000000000002</v>
      </c>
      <c r="E12" s="363">
        <v>7.71</v>
      </c>
      <c r="F12" s="550"/>
      <c r="G12" s="550" t="s">
        <v>42</v>
      </c>
      <c r="H12" s="550"/>
      <c r="I12" s="550"/>
      <c r="J12" s="550"/>
      <c r="K12" s="550"/>
      <c r="L12" s="565" t="s">
        <v>749</v>
      </c>
      <c r="M12" s="549"/>
    </row>
    <row r="13" spans="1:13" ht="17.399999999999999" thickBot="1">
      <c r="A13" s="363"/>
      <c r="B13" s="363"/>
      <c r="C13" s="363"/>
      <c r="D13" s="548">
        <v>0.93</v>
      </c>
      <c r="E13" s="363">
        <v>4.7</v>
      </c>
      <c r="F13" s="550"/>
      <c r="G13" s="551"/>
      <c r="H13" s="551"/>
      <c r="I13" s="550"/>
      <c r="J13" s="550"/>
      <c r="K13" s="550"/>
      <c r="L13" s="806" t="s">
        <v>750</v>
      </c>
      <c r="M13" s="549"/>
    </row>
    <row r="14" spans="1:13" ht="17.399999999999999" thickBot="1">
      <c r="A14" s="361" t="s">
        <v>809</v>
      </c>
      <c r="B14" s="363"/>
      <c r="C14" s="363"/>
      <c r="D14" s="548">
        <v>1.0900000000000001</v>
      </c>
      <c r="E14" s="363">
        <v>7.77</v>
      </c>
      <c r="F14" s="550"/>
      <c r="G14" s="551"/>
      <c r="H14" s="551"/>
      <c r="I14" s="550"/>
      <c r="J14" s="550"/>
      <c r="K14" s="586"/>
      <c r="L14" s="590" t="s">
        <v>992</v>
      </c>
      <c r="M14" s="588"/>
    </row>
    <row r="15" spans="1:13" ht="17.399999999999999" thickBot="1">
      <c r="A15" s="566" t="s">
        <v>745</v>
      </c>
      <c r="B15" s="567" t="s">
        <v>778</v>
      </c>
      <c r="C15" s="568" t="s">
        <v>772</v>
      </c>
      <c r="D15" s="808" t="s">
        <v>949</v>
      </c>
      <c r="E15" s="808" t="s">
        <v>787</v>
      </c>
      <c r="F15" s="568" t="s">
        <v>756</v>
      </c>
      <c r="G15" s="568" t="s">
        <v>757</v>
      </c>
      <c r="H15" s="568" t="s">
        <v>1101</v>
      </c>
      <c r="I15" s="568" t="s">
        <v>754</v>
      </c>
      <c r="J15" s="568" t="s">
        <v>755</v>
      </c>
      <c r="K15" s="587" t="s">
        <v>753</v>
      </c>
      <c r="L15" s="591" t="s">
        <v>613</v>
      </c>
      <c r="M15" s="589" t="s">
        <v>758</v>
      </c>
    </row>
    <row r="16" spans="1:13">
      <c r="A16" s="557">
        <v>2535</v>
      </c>
      <c r="B16" s="365">
        <v>29</v>
      </c>
      <c r="C16" s="32">
        <v>30.95</v>
      </c>
      <c r="D16" s="363">
        <v>2.5099999999999998</v>
      </c>
      <c r="E16" s="548">
        <v>8.11</v>
      </c>
      <c r="F16" s="550"/>
      <c r="G16" s="550"/>
      <c r="H16" s="550"/>
      <c r="I16" s="550"/>
      <c r="J16" s="550"/>
      <c r="K16" s="550"/>
      <c r="L16" s="361" t="s">
        <v>773</v>
      </c>
      <c r="M16" s="549"/>
    </row>
    <row r="17" spans="1:13">
      <c r="A17" s="557" t="s">
        <v>770</v>
      </c>
      <c r="B17" s="365"/>
      <c r="C17" s="32">
        <v>23.3</v>
      </c>
      <c r="D17" s="363">
        <v>1.39</v>
      </c>
      <c r="E17" s="363">
        <v>5.98</v>
      </c>
      <c r="F17" s="550" t="s">
        <v>781</v>
      </c>
      <c r="G17" s="550" t="s">
        <v>776</v>
      </c>
      <c r="H17" s="550"/>
      <c r="I17" s="550" t="s">
        <v>777</v>
      </c>
      <c r="J17" s="550"/>
      <c r="K17" s="550" t="s">
        <v>1105</v>
      </c>
      <c r="L17" s="361" t="s">
        <v>774</v>
      </c>
      <c r="M17" s="363" t="s">
        <v>779</v>
      </c>
    </row>
    <row r="18" spans="1:13">
      <c r="A18" s="363"/>
      <c r="B18" s="363"/>
      <c r="C18" s="32">
        <v>21.9</v>
      </c>
      <c r="D18" s="363">
        <v>1.62</v>
      </c>
      <c r="E18" s="363">
        <v>7.39</v>
      </c>
      <c r="F18" s="550" t="s">
        <v>782</v>
      </c>
      <c r="G18" s="550" t="s">
        <v>780</v>
      </c>
      <c r="H18" s="550"/>
      <c r="I18" s="550"/>
      <c r="J18" s="550"/>
      <c r="K18" s="550"/>
      <c r="L18" s="361" t="s">
        <v>793</v>
      </c>
      <c r="M18" s="549"/>
    </row>
    <row r="19" spans="1:13">
      <c r="A19" s="363"/>
      <c r="B19" s="363"/>
      <c r="C19" s="32">
        <v>23.15</v>
      </c>
      <c r="D19" s="363">
        <v>1.59</v>
      </c>
      <c r="E19" s="363">
        <v>6.87</v>
      </c>
      <c r="F19" s="550"/>
      <c r="G19" s="550"/>
      <c r="H19" s="550"/>
      <c r="I19" s="550"/>
      <c r="J19" s="550"/>
      <c r="K19" s="550"/>
      <c r="L19" s="361" t="s">
        <v>775</v>
      </c>
      <c r="M19" s="549"/>
    </row>
    <row r="20" spans="1:13" ht="17.399999999999999" thickBot="1">
      <c r="A20" s="361" t="s">
        <v>794</v>
      </c>
      <c r="B20" s="363"/>
      <c r="C20" s="32"/>
      <c r="D20" s="363"/>
      <c r="E20" s="363"/>
      <c r="F20" s="550"/>
      <c r="G20" s="550"/>
      <c r="H20" s="550"/>
      <c r="I20" s="550"/>
      <c r="J20" s="550"/>
      <c r="K20" s="550"/>
      <c r="L20" s="363"/>
      <c r="M20" s="549"/>
    </row>
    <row r="21" spans="1:13" ht="17.399999999999999" thickBot="1">
      <c r="A21" s="566" t="s">
        <v>745</v>
      </c>
      <c r="B21" s="567" t="s">
        <v>778</v>
      </c>
      <c r="C21" s="568" t="s">
        <v>772</v>
      </c>
      <c r="D21" s="808" t="s">
        <v>949</v>
      </c>
      <c r="E21" s="808" t="s">
        <v>787</v>
      </c>
      <c r="F21" s="568" t="s">
        <v>834</v>
      </c>
      <c r="G21" s="568" t="s">
        <v>835</v>
      </c>
      <c r="H21" s="568" t="s">
        <v>1101</v>
      </c>
      <c r="I21" s="568" t="s">
        <v>837</v>
      </c>
      <c r="J21" s="568" t="s">
        <v>836</v>
      </c>
      <c r="K21" s="568" t="s">
        <v>753</v>
      </c>
      <c r="L21" s="569" t="s">
        <v>613</v>
      </c>
      <c r="M21" s="569" t="s">
        <v>758</v>
      </c>
    </row>
    <row r="22" spans="1:13">
      <c r="A22" s="557">
        <v>1101</v>
      </c>
      <c r="B22" s="363">
        <v>43</v>
      </c>
      <c r="C22" s="585">
        <v>46.48</v>
      </c>
      <c r="D22" s="561">
        <v>3.5</v>
      </c>
      <c r="E22" s="363">
        <v>7.53</v>
      </c>
      <c r="F22" s="550"/>
      <c r="G22" s="550"/>
      <c r="H22" s="550"/>
      <c r="I22" s="550"/>
      <c r="J22" s="550"/>
      <c r="K22" s="550"/>
      <c r="L22" s="361" t="s">
        <v>818</v>
      </c>
      <c r="M22" s="549"/>
    </row>
    <row r="23" spans="1:13">
      <c r="A23" s="557" t="s">
        <v>786</v>
      </c>
      <c r="B23" s="363"/>
      <c r="C23" s="585">
        <v>46480</v>
      </c>
      <c r="D23" s="363" t="s">
        <v>815</v>
      </c>
      <c r="E23" s="363">
        <v>5.38</v>
      </c>
      <c r="F23" s="550" t="s">
        <v>833</v>
      </c>
      <c r="G23" s="550" t="s">
        <v>824</v>
      </c>
      <c r="H23" s="550"/>
      <c r="I23" s="550" t="s">
        <v>825</v>
      </c>
      <c r="J23" s="550" t="s">
        <v>826</v>
      </c>
      <c r="K23" s="550" t="s">
        <v>1106</v>
      </c>
      <c r="L23" s="361" t="s">
        <v>819</v>
      </c>
      <c r="M23" s="549" t="s">
        <v>831</v>
      </c>
    </row>
    <row r="24" spans="1:13">
      <c r="A24" s="363" t="s">
        <v>813</v>
      </c>
      <c r="B24" s="363"/>
      <c r="C24" s="585"/>
      <c r="D24" s="363" t="s">
        <v>816</v>
      </c>
      <c r="E24" s="363">
        <v>7.52</v>
      </c>
      <c r="F24" s="550" t="s">
        <v>829</v>
      </c>
      <c r="G24" s="550" t="s">
        <v>827</v>
      </c>
      <c r="H24" s="550"/>
      <c r="I24" s="550" t="s">
        <v>828</v>
      </c>
      <c r="J24" s="550" t="s">
        <v>832</v>
      </c>
      <c r="K24" s="550" t="s">
        <v>1107</v>
      </c>
      <c r="L24" s="361" t="s">
        <v>820</v>
      </c>
      <c r="M24" s="549" t="s">
        <v>830</v>
      </c>
    </row>
    <row r="25" spans="1:13">
      <c r="A25" s="363" t="s">
        <v>814</v>
      </c>
      <c r="B25" s="363"/>
      <c r="C25" s="585"/>
      <c r="D25" s="363" t="s">
        <v>817</v>
      </c>
      <c r="E25" s="363">
        <v>3.33</v>
      </c>
      <c r="F25" s="550"/>
      <c r="G25" s="550"/>
      <c r="H25" s="550"/>
      <c r="I25" s="550"/>
      <c r="J25" s="550"/>
      <c r="K25" s="550"/>
      <c r="L25" s="361" t="s">
        <v>821</v>
      </c>
      <c r="M25" s="549"/>
    </row>
    <row r="26" spans="1:13" ht="17.399999999999999" thickBot="1">
      <c r="A26" s="363"/>
      <c r="B26" s="363"/>
      <c r="C26" s="585"/>
      <c r="D26" s="363">
        <v>1.45</v>
      </c>
      <c r="E26" s="363">
        <v>4.03</v>
      </c>
      <c r="F26" s="550"/>
      <c r="G26" s="550"/>
      <c r="H26" s="550"/>
      <c r="I26" s="550"/>
      <c r="J26" s="550"/>
      <c r="K26" s="550"/>
      <c r="L26" s="361" t="s">
        <v>822</v>
      </c>
      <c r="M26" s="549"/>
    </row>
    <row r="27" spans="1:13" ht="17.399999999999999" thickBot="1">
      <c r="A27" s="566" t="s">
        <v>745</v>
      </c>
      <c r="B27" s="567" t="s">
        <v>778</v>
      </c>
      <c r="C27" s="568" t="s">
        <v>772</v>
      </c>
      <c r="D27" s="808" t="s">
        <v>949</v>
      </c>
      <c r="E27" s="808" t="s">
        <v>787</v>
      </c>
      <c r="F27" s="568" t="s">
        <v>756</v>
      </c>
      <c r="G27" s="568" t="s">
        <v>757</v>
      </c>
      <c r="H27" s="568" t="s">
        <v>1101</v>
      </c>
      <c r="I27" s="568" t="s">
        <v>754</v>
      </c>
      <c r="J27" s="568" t="s">
        <v>755</v>
      </c>
      <c r="K27" s="568" t="s">
        <v>753</v>
      </c>
      <c r="L27" s="569" t="s">
        <v>613</v>
      </c>
      <c r="M27" s="569" t="s">
        <v>758</v>
      </c>
    </row>
    <row r="28" spans="1:13">
      <c r="A28" s="557">
        <v>1102</v>
      </c>
      <c r="B28" s="363"/>
      <c r="C28" s="585">
        <v>46.7</v>
      </c>
      <c r="D28" s="363">
        <v>3.55</v>
      </c>
      <c r="E28" s="363">
        <v>7.59</v>
      </c>
      <c r="F28" s="550"/>
      <c r="G28" s="550"/>
      <c r="H28" s="550"/>
      <c r="I28" s="550"/>
      <c r="J28" s="550"/>
      <c r="K28" s="550"/>
      <c r="L28" s="361" t="s">
        <v>818</v>
      </c>
      <c r="M28" s="549"/>
    </row>
    <row r="29" spans="1:13">
      <c r="A29" s="557" t="s">
        <v>810</v>
      </c>
      <c r="B29" s="363"/>
      <c r="C29" s="585">
        <v>46300</v>
      </c>
      <c r="D29" s="363">
        <v>3</v>
      </c>
      <c r="E29" s="363">
        <v>6.48</v>
      </c>
      <c r="F29" s="550" t="s">
        <v>842</v>
      </c>
      <c r="G29" s="550" t="s">
        <v>843</v>
      </c>
      <c r="H29" s="550"/>
      <c r="I29" s="550" t="s">
        <v>844</v>
      </c>
      <c r="J29" s="550" t="s">
        <v>850</v>
      </c>
      <c r="K29" s="550" t="s">
        <v>1108</v>
      </c>
      <c r="L29" s="361" t="s">
        <v>838</v>
      </c>
      <c r="M29" s="549" t="s">
        <v>845</v>
      </c>
    </row>
    <row r="30" spans="1:13">
      <c r="A30" s="363" t="s">
        <v>811</v>
      </c>
      <c r="B30" s="363"/>
      <c r="C30" s="585">
        <v>46823</v>
      </c>
      <c r="D30" s="363">
        <v>2.8</v>
      </c>
      <c r="E30" s="363">
        <v>5.98</v>
      </c>
      <c r="F30" s="550" t="s">
        <v>846</v>
      </c>
      <c r="G30" s="550" t="s">
        <v>847</v>
      </c>
      <c r="H30" s="550"/>
      <c r="I30" s="550" t="s">
        <v>848</v>
      </c>
      <c r="J30" s="550" t="s">
        <v>849</v>
      </c>
      <c r="K30" s="550" t="s">
        <v>1109</v>
      </c>
      <c r="L30" s="361" t="s">
        <v>839</v>
      </c>
      <c r="M30" s="549" t="s">
        <v>851</v>
      </c>
    </row>
    <row r="31" spans="1:13">
      <c r="A31" s="363" t="s">
        <v>812</v>
      </c>
      <c r="B31" s="363"/>
      <c r="C31" s="585"/>
      <c r="D31" s="363">
        <v>1.2</v>
      </c>
      <c r="E31" s="363">
        <v>2.64</v>
      </c>
      <c r="F31" s="550"/>
      <c r="G31" s="550"/>
      <c r="H31" s="550"/>
      <c r="I31" s="550"/>
      <c r="J31" s="550"/>
      <c r="K31" s="550"/>
      <c r="L31" s="361" t="s">
        <v>840</v>
      </c>
      <c r="M31" s="549"/>
    </row>
    <row r="32" spans="1:13" ht="17.399999999999999" thickBot="1">
      <c r="A32" s="363"/>
      <c r="B32" s="363"/>
      <c r="C32" s="585"/>
      <c r="D32" s="363">
        <v>0.9</v>
      </c>
      <c r="E32" s="363">
        <v>3.28</v>
      </c>
      <c r="F32" s="363"/>
      <c r="G32" s="319"/>
      <c r="H32" s="319"/>
      <c r="I32" s="319"/>
      <c r="J32" s="319"/>
      <c r="K32" s="560"/>
      <c r="L32" s="361" t="s">
        <v>841</v>
      </c>
      <c r="M32" s="549"/>
    </row>
    <row r="33" spans="1:13" ht="17.399999999999999" thickBot="1">
      <c r="A33" s="566" t="s">
        <v>745</v>
      </c>
      <c r="B33" s="567" t="s">
        <v>778</v>
      </c>
      <c r="C33" s="568" t="s">
        <v>772</v>
      </c>
      <c r="D33" s="808" t="s">
        <v>949</v>
      </c>
      <c r="E33" s="808" t="s">
        <v>787</v>
      </c>
      <c r="F33" s="568" t="s">
        <v>756</v>
      </c>
      <c r="G33" s="568" t="s">
        <v>757</v>
      </c>
      <c r="H33" s="568" t="s">
        <v>1101</v>
      </c>
      <c r="I33" s="568" t="s">
        <v>754</v>
      </c>
      <c r="J33" s="568" t="s">
        <v>755</v>
      </c>
      <c r="K33" s="568" t="s">
        <v>753</v>
      </c>
      <c r="L33" s="569">
        <v>8</v>
      </c>
      <c r="M33" s="569" t="s">
        <v>758</v>
      </c>
    </row>
    <row r="34" spans="1:13">
      <c r="A34" s="363"/>
      <c r="B34" s="363"/>
      <c r="C34" s="363">
        <v>35019</v>
      </c>
      <c r="D34" s="363">
        <v>1.8</v>
      </c>
      <c r="E34" s="363">
        <v>5.14</v>
      </c>
      <c r="F34" s="564"/>
      <c r="G34" s="564"/>
      <c r="H34" s="564"/>
      <c r="I34" s="564"/>
      <c r="J34" s="564"/>
      <c r="K34" s="361"/>
      <c r="L34" s="361" t="s">
        <v>908</v>
      </c>
      <c r="M34" s="549"/>
    </row>
    <row r="35" spans="1:13">
      <c r="A35" s="363" t="s">
        <v>894</v>
      </c>
      <c r="B35" s="363"/>
      <c r="C35" s="363">
        <v>23952</v>
      </c>
      <c r="D35" s="363">
        <v>1.2</v>
      </c>
      <c r="E35" s="363">
        <v>5.01</v>
      </c>
      <c r="F35" s="564" t="s">
        <v>910</v>
      </c>
      <c r="G35" s="564" t="s">
        <v>909</v>
      </c>
      <c r="H35" s="564"/>
      <c r="I35" s="564" t="s">
        <v>911</v>
      </c>
      <c r="J35" s="564" t="s">
        <v>912</v>
      </c>
      <c r="K35" s="550" t="s">
        <v>1111</v>
      </c>
      <c r="L35" s="361" t="s">
        <v>904</v>
      </c>
      <c r="M35" s="549" t="s">
        <v>913</v>
      </c>
    </row>
    <row r="36" spans="1:13">
      <c r="A36" s="363"/>
      <c r="B36" s="363"/>
      <c r="C36" s="363">
        <v>20599</v>
      </c>
      <c r="D36" s="363">
        <v>1.1000000000000001</v>
      </c>
      <c r="E36" s="363">
        <v>5.34</v>
      </c>
      <c r="F36" s="564" t="s">
        <v>914</v>
      </c>
      <c r="G36" s="564" t="s">
        <v>915</v>
      </c>
      <c r="H36" s="564"/>
      <c r="I36" s="564" t="s">
        <v>916</v>
      </c>
      <c r="J36" s="564" t="s">
        <v>917</v>
      </c>
      <c r="K36" s="550" t="s">
        <v>1110</v>
      </c>
      <c r="L36" s="361" t="s">
        <v>905</v>
      </c>
      <c r="M36" s="549" t="s">
        <v>918</v>
      </c>
    </row>
    <row r="37" spans="1:13">
      <c r="A37" s="363"/>
      <c r="B37" s="363"/>
      <c r="C37" s="363">
        <v>17115</v>
      </c>
      <c r="D37" s="363">
        <v>0.7</v>
      </c>
      <c r="E37" s="363">
        <v>4.09</v>
      </c>
      <c r="F37" s="564"/>
      <c r="G37" s="564"/>
      <c r="H37" s="564"/>
      <c r="I37" s="564"/>
      <c r="J37" s="564"/>
      <c r="K37" s="361"/>
      <c r="L37" s="361" t="s">
        <v>906</v>
      </c>
      <c r="M37" s="549"/>
    </row>
    <row r="38" spans="1:13" ht="17.399999999999999" thickBot="1">
      <c r="A38" s="363"/>
      <c r="B38" s="363"/>
      <c r="C38" s="363">
        <v>14705</v>
      </c>
      <c r="D38" s="363">
        <v>0.5</v>
      </c>
      <c r="E38" s="363">
        <v>3.4</v>
      </c>
      <c r="F38" s="564"/>
      <c r="G38" s="564"/>
      <c r="H38" s="564"/>
      <c r="I38" s="564"/>
      <c r="J38" s="564"/>
      <c r="K38" s="361"/>
      <c r="L38" s="361" t="s">
        <v>907</v>
      </c>
      <c r="M38" s="549"/>
    </row>
    <row r="39" spans="1:13" ht="17.399999999999999" thickBot="1">
      <c r="A39" s="566" t="s">
        <v>745</v>
      </c>
      <c r="B39" s="567" t="s">
        <v>778</v>
      </c>
      <c r="C39" s="568" t="s">
        <v>772</v>
      </c>
      <c r="D39" s="808" t="s">
        <v>949</v>
      </c>
      <c r="E39" s="808" t="s">
        <v>787</v>
      </c>
      <c r="F39" s="568" t="s">
        <v>756</v>
      </c>
      <c r="G39" s="568" t="s">
        <v>757</v>
      </c>
      <c r="H39" s="568" t="s">
        <v>1101</v>
      </c>
      <c r="I39" s="568" t="s">
        <v>754</v>
      </c>
      <c r="J39" s="568" t="s">
        <v>755</v>
      </c>
      <c r="K39" s="568" t="s">
        <v>753</v>
      </c>
      <c r="L39" s="569"/>
      <c r="M39" s="569" t="s">
        <v>758</v>
      </c>
    </row>
    <row r="40" spans="1:13">
      <c r="A40" s="557"/>
      <c r="B40" s="363"/>
      <c r="C40" s="363">
        <v>27488</v>
      </c>
      <c r="D40" s="363">
        <v>1.85</v>
      </c>
      <c r="E40" s="363">
        <v>6.73</v>
      </c>
      <c r="F40" s="564"/>
      <c r="G40" s="564"/>
      <c r="H40" s="564"/>
      <c r="I40" s="564"/>
      <c r="J40" s="564"/>
      <c r="K40" s="550"/>
      <c r="L40" s="361"/>
      <c r="M40" s="549"/>
    </row>
    <row r="41" spans="1:13">
      <c r="A41" s="782" t="s">
        <v>895</v>
      </c>
      <c r="B41" s="570"/>
      <c r="C41" s="570">
        <v>27718</v>
      </c>
      <c r="D41" s="570">
        <v>1.3</v>
      </c>
      <c r="E41" s="570">
        <v>4.6900000000000004</v>
      </c>
      <c r="F41" s="578"/>
      <c r="G41" s="578"/>
      <c r="H41" s="578"/>
      <c r="I41" s="578"/>
      <c r="J41" s="578"/>
      <c r="K41" s="581"/>
      <c r="L41" s="577"/>
      <c r="M41" s="572"/>
    </row>
    <row r="42" spans="1:13">
      <c r="A42" s="363"/>
      <c r="B42" s="363"/>
      <c r="C42" s="363"/>
      <c r="D42" s="363">
        <v>1.5</v>
      </c>
      <c r="E42" s="363">
        <v>5.88</v>
      </c>
      <c r="F42" s="564"/>
      <c r="G42" s="564"/>
      <c r="H42" s="564"/>
      <c r="I42" s="564"/>
      <c r="J42" s="564"/>
      <c r="K42" s="550"/>
      <c r="L42" s="361"/>
      <c r="M42" s="549"/>
    </row>
    <row r="43" spans="1:13">
      <c r="A43" s="363"/>
      <c r="B43" s="363"/>
      <c r="C43" s="363"/>
      <c r="D43" s="363">
        <v>1.65</v>
      </c>
      <c r="E43" s="363">
        <v>6.79</v>
      </c>
      <c r="F43" s="564"/>
      <c r="G43" s="564"/>
      <c r="H43" s="564"/>
      <c r="I43" s="564"/>
      <c r="J43" s="564"/>
      <c r="K43" s="550"/>
      <c r="L43" s="361"/>
      <c r="M43" s="549"/>
    </row>
    <row r="44" spans="1:13" ht="17.399999999999999" thickBot="1">
      <c r="A44" s="575"/>
      <c r="B44" s="576"/>
      <c r="C44" s="574"/>
      <c r="D44" s="574">
        <v>1.45</v>
      </c>
      <c r="E44" s="574">
        <v>5.37</v>
      </c>
      <c r="F44" s="579"/>
      <c r="G44" s="579"/>
      <c r="H44" s="579"/>
      <c r="I44" s="579"/>
      <c r="J44" s="579"/>
      <c r="K44" s="582"/>
      <c r="L44" s="580"/>
      <c r="M44" s="573"/>
    </row>
    <row r="45" spans="1:13" ht="17.399999999999999" thickBot="1">
      <c r="A45" s="566" t="s">
        <v>745</v>
      </c>
      <c r="B45" s="567" t="s">
        <v>778</v>
      </c>
      <c r="C45" s="568" t="s">
        <v>772</v>
      </c>
      <c r="D45" s="808" t="s">
        <v>949</v>
      </c>
      <c r="E45" s="808" t="s">
        <v>787</v>
      </c>
      <c r="F45" s="568" t="s">
        <v>756</v>
      </c>
      <c r="G45" s="568" t="s">
        <v>757</v>
      </c>
      <c r="H45" s="568" t="s">
        <v>1101</v>
      </c>
      <c r="I45" s="568" t="s">
        <v>754</v>
      </c>
      <c r="J45" s="568" t="s">
        <v>755</v>
      </c>
      <c r="K45" s="568" t="s">
        <v>753</v>
      </c>
      <c r="L45" s="569" t="s">
        <v>613</v>
      </c>
      <c r="M45" s="569" t="s">
        <v>758</v>
      </c>
    </row>
    <row r="46" spans="1:13">
      <c r="A46" s="557">
        <v>6116</v>
      </c>
      <c r="B46" s="363">
        <v>13610</v>
      </c>
      <c r="C46" s="363">
        <v>15673</v>
      </c>
      <c r="D46" s="363">
        <v>0.5</v>
      </c>
      <c r="E46" s="363">
        <v>3.19</v>
      </c>
      <c r="F46" s="564"/>
      <c r="G46" s="564"/>
      <c r="H46" s="564"/>
      <c r="I46" s="564"/>
      <c r="J46" s="564"/>
      <c r="K46" s="550"/>
      <c r="L46" s="361"/>
      <c r="M46" s="565"/>
    </row>
    <row r="47" spans="1:13">
      <c r="A47" s="557" t="s">
        <v>896</v>
      </c>
      <c r="B47" s="363"/>
      <c r="C47" s="363"/>
      <c r="D47" s="363"/>
      <c r="E47" s="363"/>
      <c r="F47" s="564"/>
      <c r="G47" s="564"/>
      <c r="H47" s="564"/>
      <c r="I47" s="564"/>
      <c r="J47" s="564"/>
      <c r="K47" s="550"/>
      <c r="L47" s="565"/>
      <c r="M47" s="565" t="s">
        <v>889</v>
      </c>
    </row>
    <row r="48" spans="1:13">
      <c r="A48" s="363"/>
      <c r="B48" s="363"/>
      <c r="C48" s="363"/>
      <c r="D48" s="363"/>
      <c r="E48" s="363"/>
      <c r="F48" s="564"/>
      <c r="G48" s="564"/>
      <c r="H48" s="564"/>
      <c r="I48" s="564"/>
      <c r="J48" s="564"/>
      <c r="K48" s="550"/>
      <c r="L48" s="361"/>
      <c r="M48" s="565"/>
    </row>
    <row r="49" spans="1:13">
      <c r="A49" s="363"/>
      <c r="B49" s="363"/>
      <c r="C49" s="363"/>
      <c r="D49" s="363"/>
      <c r="E49" s="363"/>
      <c r="F49" s="564"/>
      <c r="G49" s="564"/>
      <c r="H49" s="564"/>
      <c r="I49" s="564"/>
      <c r="J49" s="564"/>
      <c r="K49" s="550"/>
      <c r="L49" s="361"/>
      <c r="M49" s="565"/>
    </row>
    <row r="50" spans="1:13" ht="17.399999999999999" thickBot="1">
      <c r="A50" s="575"/>
      <c r="B50" s="363"/>
      <c r="C50" s="363"/>
      <c r="D50" s="363"/>
      <c r="E50" s="363"/>
      <c r="F50" s="564"/>
      <c r="G50" s="564"/>
      <c r="H50" s="564"/>
      <c r="I50" s="564"/>
      <c r="J50" s="564"/>
      <c r="K50" s="550"/>
      <c r="L50" s="361"/>
      <c r="M50" s="565"/>
    </row>
    <row r="51" spans="1:13" ht="17.399999999999999" thickBot="1">
      <c r="A51" s="566" t="s">
        <v>745</v>
      </c>
      <c r="B51" s="567" t="s">
        <v>778</v>
      </c>
      <c r="C51" s="568" t="s">
        <v>772</v>
      </c>
      <c r="D51" s="808" t="s">
        <v>949</v>
      </c>
      <c r="E51" s="808" t="s">
        <v>787</v>
      </c>
      <c r="F51" s="568" t="s">
        <v>756</v>
      </c>
      <c r="G51" s="568" t="s">
        <v>757</v>
      </c>
      <c r="H51" s="568" t="s">
        <v>1101</v>
      </c>
      <c r="I51" s="568" t="s">
        <v>754</v>
      </c>
      <c r="J51" s="568" t="s">
        <v>755</v>
      </c>
      <c r="K51" s="568" t="s">
        <v>753</v>
      </c>
      <c r="L51" s="569" t="s">
        <v>613</v>
      </c>
      <c r="M51" s="569" t="s">
        <v>758</v>
      </c>
    </row>
    <row r="52" spans="1:13">
      <c r="A52" s="557">
        <v>8049</v>
      </c>
      <c r="B52" s="363">
        <v>21570</v>
      </c>
      <c r="C52" s="363">
        <v>24517</v>
      </c>
      <c r="D52" s="363">
        <v>1.65</v>
      </c>
      <c r="E52" s="363">
        <v>6.73</v>
      </c>
      <c r="F52" s="564"/>
      <c r="G52" s="564"/>
      <c r="H52" s="564"/>
      <c r="I52" s="564"/>
      <c r="J52" s="564"/>
      <c r="K52" s="562"/>
      <c r="L52" s="361" t="s">
        <v>937</v>
      </c>
      <c r="M52" s="549"/>
    </row>
    <row r="53" spans="1:13">
      <c r="A53" s="557" t="s">
        <v>935</v>
      </c>
      <c r="B53" s="363"/>
      <c r="C53" s="363"/>
      <c r="D53" s="363">
        <v>1.8</v>
      </c>
      <c r="E53" s="363">
        <v>7.83</v>
      </c>
      <c r="F53" s="564"/>
      <c r="G53" s="564"/>
      <c r="H53" s="564"/>
      <c r="I53" s="564"/>
      <c r="J53" s="564"/>
      <c r="K53" s="562"/>
      <c r="L53" s="565" t="s">
        <v>938</v>
      </c>
      <c r="M53" s="549"/>
    </row>
    <row r="54" spans="1:13">
      <c r="A54" s="363"/>
      <c r="B54" s="363"/>
      <c r="C54" s="363"/>
      <c r="D54" s="363">
        <v>2</v>
      </c>
      <c r="E54" s="363">
        <v>7.8</v>
      </c>
      <c r="F54" s="564"/>
      <c r="G54" s="564"/>
      <c r="H54" s="564"/>
      <c r="I54" s="564"/>
      <c r="J54" s="564"/>
      <c r="K54" s="562"/>
      <c r="L54" s="361" t="s">
        <v>939</v>
      </c>
      <c r="M54" s="549"/>
    </row>
    <row r="55" spans="1:13">
      <c r="A55" s="363"/>
      <c r="B55" s="363"/>
      <c r="C55" s="363"/>
      <c r="D55" s="363">
        <v>1.39</v>
      </c>
      <c r="E55" s="363">
        <v>7.21</v>
      </c>
      <c r="F55" s="564"/>
      <c r="G55" s="564"/>
      <c r="H55" s="564"/>
      <c r="I55" s="564"/>
      <c r="J55" s="564"/>
      <c r="K55" s="562"/>
      <c r="L55" s="361" t="s">
        <v>940</v>
      </c>
      <c r="M55" s="549"/>
    </row>
    <row r="56" spans="1:13" ht="17.399999999999999" thickBot="1">
      <c r="A56" s="363"/>
      <c r="B56" s="363"/>
      <c r="C56" s="363"/>
      <c r="D56" s="363">
        <v>1.3</v>
      </c>
      <c r="E56" s="363">
        <v>6.25</v>
      </c>
      <c r="F56" s="564"/>
      <c r="G56" s="564"/>
      <c r="H56" s="564"/>
      <c r="I56" s="564"/>
      <c r="J56" s="564"/>
      <c r="K56" s="562"/>
      <c r="L56" s="361" t="s">
        <v>941</v>
      </c>
      <c r="M56" s="549"/>
    </row>
    <row r="57" spans="1:13" ht="17.399999999999999" thickBot="1">
      <c r="A57" s="566" t="s">
        <v>745</v>
      </c>
      <c r="B57" s="567" t="s">
        <v>778</v>
      </c>
      <c r="C57" s="568" t="s">
        <v>772</v>
      </c>
      <c r="D57" s="808" t="s">
        <v>949</v>
      </c>
      <c r="E57" s="808" t="s">
        <v>752</v>
      </c>
      <c r="F57" s="568" t="s">
        <v>756</v>
      </c>
      <c r="G57" s="568" t="s">
        <v>757</v>
      </c>
      <c r="H57" s="568" t="s">
        <v>1101</v>
      </c>
      <c r="I57" s="568" t="s">
        <v>754</v>
      </c>
      <c r="J57" s="568" t="s">
        <v>755</v>
      </c>
      <c r="K57" s="568" t="s">
        <v>753</v>
      </c>
      <c r="L57" s="569" t="s">
        <v>613</v>
      </c>
      <c r="M57" s="569" t="s">
        <v>758</v>
      </c>
    </row>
    <row r="58" spans="1:13">
      <c r="A58" s="783">
        <v>5.6000000000000001E-2</v>
      </c>
      <c r="B58" s="363"/>
      <c r="C58" s="363"/>
      <c r="D58" s="363"/>
      <c r="E58" s="363"/>
      <c r="F58" s="564"/>
      <c r="G58" s="564"/>
      <c r="H58" s="564"/>
      <c r="I58" s="564"/>
      <c r="J58" s="564"/>
      <c r="K58" s="550"/>
      <c r="L58" s="361" t="s">
        <v>919</v>
      </c>
      <c r="M58" s="549"/>
    </row>
    <row r="59" spans="1:13">
      <c r="A59" s="784"/>
      <c r="B59" s="363"/>
      <c r="C59" s="363"/>
      <c r="D59" s="363">
        <v>1.6</v>
      </c>
      <c r="E59" s="363">
        <v>5.39</v>
      </c>
      <c r="F59" s="564" t="s">
        <v>899</v>
      </c>
      <c r="G59" s="564" t="s">
        <v>900</v>
      </c>
      <c r="H59" s="564"/>
      <c r="I59" s="564" t="s">
        <v>903</v>
      </c>
      <c r="J59" s="564" t="s">
        <v>902</v>
      </c>
      <c r="K59" s="550" t="s">
        <v>1112</v>
      </c>
      <c r="L59" s="565" t="s">
        <v>898</v>
      </c>
      <c r="M59" s="549" t="s">
        <v>901</v>
      </c>
    </row>
    <row r="60" spans="1:13">
      <c r="A60" s="363"/>
      <c r="B60" s="584"/>
      <c r="C60" s="363"/>
      <c r="D60" s="363">
        <v>1.8</v>
      </c>
      <c r="E60" s="363">
        <v>6.2</v>
      </c>
      <c r="F60" s="564"/>
      <c r="G60" s="564"/>
      <c r="H60" s="564"/>
      <c r="I60" s="564"/>
      <c r="J60" s="564"/>
      <c r="K60" s="550"/>
      <c r="L60" s="361" t="s">
        <v>942</v>
      </c>
      <c r="M60" s="549"/>
    </row>
    <row r="61" spans="1:13">
      <c r="A61" s="363"/>
      <c r="B61" s="363"/>
      <c r="C61" s="363"/>
      <c r="D61" s="363">
        <v>1.45</v>
      </c>
      <c r="E61" s="363">
        <v>5.62</v>
      </c>
      <c r="F61" s="564"/>
      <c r="G61" s="564"/>
      <c r="H61" s="564"/>
      <c r="I61" s="564"/>
      <c r="J61" s="564"/>
      <c r="K61" s="550"/>
      <c r="L61" s="361" t="s">
        <v>943</v>
      </c>
      <c r="M61" s="549"/>
    </row>
    <row r="62" spans="1:13" ht="17.399999999999999" thickBot="1">
      <c r="A62" s="563"/>
      <c r="B62" s="363"/>
      <c r="C62" s="583"/>
      <c r="D62" s="363">
        <v>0.95</v>
      </c>
      <c r="E62" s="363">
        <v>3.6</v>
      </c>
      <c r="F62" s="564"/>
      <c r="G62" s="564"/>
      <c r="H62" s="564"/>
      <c r="I62" s="564"/>
      <c r="J62" s="564"/>
      <c r="K62" s="550"/>
      <c r="L62" s="361" t="s">
        <v>944</v>
      </c>
      <c r="M62" s="549"/>
    </row>
    <row r="63" spans="1:13" ht="17.399999999999999" thickBot="1">
      <c r="A63" s="566" t="s">
        <v>745</v>
      </c>
      <c r="B63" s="567" t="s">
        <v>778</v>
      </c>
      <c r="C63" s="568" t="s">
        <v>772</v>
      </c>
      <c r="D63" s="808" t="s">
        <v>949</v>
      </c>
      <c r="E63" s="808" t="s">
        <v>752</v>
      </c>
      <c r="F63" s="568" t="s">
        <v>756</v>
      </c>
      <c r="G63" s="568" t="s">
        <v>757</v>
      </c>
      <c r="H63" s="568" t="s">
        <v>1101</v>
      </c>
      <c r="I63" s="568" t="s">
        <v>754</v>
      </c>
      <c r="J63" s="568" t="s">
        <v>755</v>
      </c>
      <c r="K63" s="568" t="s">
        <v>753</v>
      </c>
      <c r="L63" s="569" t="s">
        <v>613</v>
      </c>
      <c r="M63" s="569" t="s">
        <v>758</v>
      </c>
    </row>
    <row r="64" spans="1:13">
      <c r="A64" s="557">
        <v>2317</v>
      </c>
      <c r="B64" s="363"/>
      <c r="C64" s="560">
        <v>129450</v>
      </c>
      <c r="D64" s="363">
        <v>4</v>
      </c>
      <c r="E64" s="363">
        <v>3.09</v>
      </c>
      <c r="F64" s="564"/>
      <c r="G64" s="564"/>
      <c r="H64" s="564"/>
      <c r="I64" s="564"/>
      <c r="J64" s="564"/>
      <c r="K64" s="562"/>
      <c r="L64" s="361" t="s">
        <v>919</v>
      </c>
      <c r="M64" s="549"/>
    </row>
    <row r="65" spans="1:13">
      <c r="A65" s="557" t="s">
        <v>897</v>
      </c>
      <c r="B65" s="363"/>
      <c r="C65" s="560">
        <v>85889</v>
      </c>
      <c r="D65" s="363">
        <v>4.2</v>
      </c>
      <c r="E65" s="363">
        <v>4.8899999999999997</v>
      </c>
      <c r="F65" s="564" t="s">
        <v>923</v>
      </c>
      <c r="G65" s="564" t="s">
        <v>924</v>
      </c>
      <c r="H65" s="564"/>
      <c r="I65" s="564" t="s">
        <v>926</v>
      </c>
      <c r="J65" s="564" t="s">
        <v>925</v>
      </c>
      <c r="K65" s="550" t="s">
        <v>1113</v>
      </c>
      <c r="L65" s="361" t="s">
        <v>920</v>
      </c>
      <c r="M65" s="549" t="s">
        <v>931</v>
      </c>
    </row>
    <row r="66" spans="1:13">
      <c r="A66" s="363"/>
      <c r="B66" s="363"/>
      <c r="C66" s="560"/>
      <c r="D66" s="363">
        <v>4</v>
      </c>
      <c r="E66" s="363">
        <v>4.92</v>
      </c>
      <c r="F66" s="564" t="s">
        <v>927</v>
      </c>
      <c r="G66" s="564" t="s">
        <v>928</v>
      </c>
      <c r="H66" s="564"/>
      <c r="I66" s="564" t="s">
        <v>930</v>
      </c>
      <c r="J66" s="564" t="s">
        <v>929</v>
      </c>
      <c r="K66" s="550" t="s">
        <v>1114</v>
      </c>
      <c r="L66" s="361" t="s">
        <v>921</v>
      </c>
      <c r="M66" s="549" t="s">
        <v>932</v>
      </c>
    </row>
    <row r="67" spans="1:13">
      <c r="A67" s="22"/>
      <c r="B67" s="22"/>
      <c r="C67" s="26"/>
      <c r="D67" s="363">
        <v>2</v>
      </c>
      <c r="E67" s="363">
        <v>2.35</v>
      </c>
      <c r="F67" s="564"/>
      <c r="G67" s="564"/>
      <c r="H67" s="564"/>
      <c r="I67" s="564"/>
      <c r="J67" s="564"/>
      <c r="K67" s="550"/>
      <c r="L67" s="361" t="s">
        <v>922</v>
      </c>
      <c r="M67" s="549"/>
    </row>
    <row r="68" spans="1:13">
      <c r="A68" s="363"/>
      <c r="B68" s="363"/>
      <c r="C68" s="560"/>
      <c r="D68" s="363">
        <v>4.5</v>
      </c>
      <c r="E68" s="363">
        <v>3.8</v>
      </c>
      <c r="F68" s="564"/>
      <c r="G68" s="564"/>
      <c r="H68" s="564"/>
      <c r="I68" s="564"/>
      <c r="J68" s="564"/>
      <c r="K68" s="550"/>
      <c r="L68" s="361" t="s">
        <v>907</v>
      </c>
      <c r="M68" s="549"/>
    </row>
    <row r="69" spans="1:13" ht="17.399999999999999" thickBot="1">
      <c r="A69" s="363"/>
      <c r="B69" s="363"/>
      <c r="C69" s="560"/>
      <c r="D69" s="363"/>
      <c r="E69" s="363"/>
      <c r="F69" s="564"/>
      <c r="G69" s="564"/>
      <c r="H69" s="564"/>
      <c r="I69" s="564"/>
      <c r="J69" s="564"/>
      <c r="K69" s="550"/>
      <c r="L69" s="361"/>
      <c r="M69" s="549"/>
    </row>
    <row r="70" spans="1:13" ht="17.399999999999999" thickBot="1">
      <c r="A70" s="566" t="s">
        <v>745</v>
      </c>
      <c r="B70" s="567" t="s">
        <v>56</v>
      </c>
      <c r="C70" s="568" t="s">
        <v>771</v>
      </c>
      <c r="D70" s="808" t="s">
        <v>949</v>
      </c>
      <c r="E70" s="808" t="s">
        <v>752</v>
      </c>
      <c r="F70" s="568" t="s">
        <v>756</v>
      </c>
      <c r="G70" s="568" t="s">
        <v>757</v>
      </c>
      <c r="H70" s="568" t="s">
        <v>1101</v>
      </c>
      <c r="I70" s="568" t="s">
        <v>754</v>
      </c>
      <c r="J70" s="568" t="s">
        <v>755</v>
      </c>
      <c r="K70" s="568" t="s">
        <v>753</v>
      </c>
      <c r="L70" s="569" t="s">
        <v>613</v>
      </c>
      <c r="M70" s="569" t="s">
        <v>758</v>
      </c>
    </row>
    <row r="71" spans="1:13">
      <c r="A71" s="557">
        <v>5630</v>
      </c>
      <c r="B71" s="363">
        <v>21240</v>
      </c>
      <c r="C71" s="363">
        <v>22</v>
      </c>
      <c r="D71" s="363" t="s">
        <v>933</v>
      </c>
      <c r="E71" s="363">
        <v>4.55</v>
      </c>
      <c r="F71" s="564"/>
      <c r="G71" s="564"/>
      <c r="H71" s="564"/>
      <c r="I71" s="564"/>
      <c r="J71" s="564"/>
      <c r="K71" s="562"/>
      <c r="L71" s="361" t="s">
        <v>936</v>
      </c>
      <c r="M71" s="549"/>
    </row>
    <row r="72" spans="1:13">
      <c r="A72" s="557" t="s">
        <v>934</v>
      </c>
      <c r="B72" s="363"/>
      <c r="C72" s="363"/>
      <c r="D72" s="363"/>
      <c r="E72" s="363"/>
      <c r="F72" s="564"/>
      <c r="G72" s="564"/>
      <c r="H72" s="564"/>
      <c r="I72" s="564"/>
      <c r="J72" s="564"/>
      <c r="K72" s="562"/>
      <c r="L72" s="361"/>
      <c r="M72" s="549"/>
    </row>
    <row r="73" spans="1:13">
      <c r="A73" s="363"/>
      <c r="B73" s="363"/>
      <c r="C73" s="363"/>
      <c r="D73" s="363"/>
      <c r="E73" s="363"/>
      <c r="F73" s="564"/>
      <c r="G73" s="564"/>
      <c r="H73" s="564"/>
      <c r="I73" s="564"/>
      <c r="J73" s="564"/>
      <c r="K73" s="562"/>
      <c r="L73" s="361"/>
      <c r="M73" s="549"/>
    </row>
    <row r="74" spans="1:13">
      <c r="A74" s="363"/>
      <c r="B74" s="363"/>
      <c r="C74" s="363"/>
      <c r="D74" s="363"/>
      <c r="E74" s="363"/>
      <c r="F74" s="564"/>
      <c r="G74" s="564"/>
      <c r="H74" s="564"/>
      <c r="I74" s="564"/>
      <c r="J74" s="564"/>
      <c r="K74" s="562"/>
      <c r="L74" s="361"/>
      <c r="M74" s="549"/>
    </row>
    <row r="75" spans="1:13" ht="17.399999999999999" thickBot="1">
      <c r="A75" s="363"/>
      <c r="B75" s="363"/>
      <c r="C75" s="363"/>
      <c r="D75" s="363"/>
      <c r="E75" s="363"/>
      <c r="F75" s="564"/>
      <c r="G75" s="564"/>
      <c r="H75" s="564"/>
      <c r="I75" s="564"/>
      <c r="J75" s="564"/>
      <c r="K75" s="562"/>
      <c r="L75" s="361"/>
      <c r="M75" s="549"/>
    </row>
    <row r="76" spans="1:13" ht="17.399999999999999" thickBot="1">
      <c r="A76" s="566" t="s">
        <v>745</v>
      </c>
      <c r="B76" s="567" t="s">
        <v>56</v>
      </c>
      <c r="C76" s="568" t="s">
        <v>771</v>
      </c>
      <c r="D76" s="808" t="s">
        <v>949</v>
      </c>
      <c r="E76" s="808" t="s">
        <v>752</v>
      </c>
      <c r="F76" s="568" t="s">
        <v>756</v>
      </c>
      <c r="G76" s="568" t="s">
        <v>757</v>
      </c>
      <c r="H76" s="568" t="s">
        <v>1101</v>
      </c>
      <c r="I76" s="568" t="s">
        <v>754</v>
      </c>
      <c r="J76" s="568" t="s">
        <v>755</v>
      </c>
      <c r="K76" s="568" t="s">
        <v>753</v>
      </c>
      <c r="L76" s="569" t="s">
        <v>613</v>
      </c>
      <c r="M76" s="569" t="s">
        <v>758</v>
      </c>
    </row>
    <row r="77" spans="1:13">
      <c r="A77" s="557">
        <v>2890</v>
      </c>
      <c r="B77" s="363"/>
      <c r="C77" s="363">
        <v>12704</v>
      </c>
      <c r="D77" s="363">
        <v>0.7</v>
      </c>
      <c r="E77" s="363">
        <v>5.51</v>
      </c>
      <c r="F77" s="564"/>
      <c r="G77" s="564"/>
      <c r="H77" s="564"/>
      <c r="I77" s="564"/>
      <c r="J77" s="564"/>
      <c r="K77" s="562"/>
      <c r="L77" s="361" t="s">
        <v>954</v>
      </c>
      <c r="M77" s="549"/>
    </row>
    <row r="78" spans="1:13">
      <c r="A78" s="557" t="s">
        <v>671</v>
      </c>
      <c r="B78" s="363"/>
      <c r="C78" s="363">
        <v>12345</v>
      </c>
      <c r="D78" s="363">
        <v>0.7</v>
      </c>
      <c r="E78" s="363">
        <v>5.67</v>
      </c>
      <c r="F78" s="564"/>
      <c r="G78" s="564"/>
      <c r="H78" s="564"/>
      <c r="I78" s="564"/>
      <c r="J78" s="564"/>
      <c r="K78" s="562"/>
      <c r="L78" s="361" t="s">
        <v>955</v>
      </c>
      <c r="M78" s="549"/>
    </row>
    <row r="79" spans="1:13">
      <c r="A79" s="363" t="s">
        <v>1084</v>
      </c>
      <c r="B79" s="363"/>
      <c r="C79" s="363"/>
      <c r="D79" s="363">
        <v>0.63</v>
      </c>
      <c r="E79" s="363">
        <v>4.8899999999999997</v>
      </c>
      <c r="F79" s="564"/>
      <c r="G79" s="564"/>
      <c r="H79" s="564"/>
      <c r="I79" s="564"/>
      <c r="J79" s="564"/>
      <c r="K79" s="562"/>
      <c r="L79" s="361" t="s">
        <v>956</v>
      </c>
      <c r="M79" s="549"/>
    </row>
    <row r="80" spans="1:13">
      <c r="A80" s="22"/>
      <c r="B80" s="22"/>
      <c r="C80" s="22"/>
      <c r="D80" s="363" t="s">
        <v>960</v>
      </c>
      <c r="E80" s="22">
        <v>4.37</v>
      </c>
      <c r="F80" s="564"/>
      <c r="G80" s="564"/>
      <c r="H80" s="564"/>
      <c r="I80" s="564"/>
      <c r="J80" s="564"/>
      <c r="K80" s="562"/>
      <c r="L80" s="361" t="s">
        <v>957</v>
      </c>
      <c r="M80" s="549"/>
    </row>
    <row r="81" spans="1:13" ht="17.399999999999999" thickBot="1">
      <c r="A81" s="363"/>
      <c r="B81" s="363"/>
      <c r="C81" s="363"/>
      <c r="D81" s="363" t="s">
        <v>959</v>
      </c>
      <c r="E81" s="363">
        <v>3.54</v>
      </c>
      <c r="F81" s="564"/>
      <c r="G81" s="564"/>
      <c r="H81" s="564"/>
      <c r="I81" s="564"/>
      <c r="J81" s="564"/>
      <c r="K81" s="562"/>
      <c r="L81" s="361" t="s">
        <v>958</v>
      </c>
      <c r="M81" s="549"/>
    </row>
    <row r="82" spans="1:13" ht="17.399999999999999" thickBot="1">
      <c r="A82" s="566" t="s">
        <v>745</v>
      </c>
      <c r="B82" s="567" t="s">
        <v>56</v>
      </c>
      <c r="C82" s="568" t="s">
        <v>771</v>
      </c>
      <c r="D82" s="808" t="s">
        <v>949</v>
      </c>
      <c r="E82" s="808" t="s">
        <v>752</v>
      </c>
      <c r="F82" s="568" t="s">
        <v>756</v>
      </c>
      <c r="G82" s="568" t="s">
        <v>757</v>
      </c>
      <c r="H82" s="568" t="s">
        <v>1101</v>
      </c>
      <c r="I82" s="568" t="s">
        <v>754</v>
      </c>
      <c r="J82" s="568" t="s">
        <v>755</v>
      </c>
      <c r="K82" s="568" t="s">
        <v>753</v>
      </c>
      <c r="L82" s="569" t="s">
        <v>613</v>
      </c>
      <c r="M82" s="569" t="s">
        <v>758</v>
      </c>
    </row>
    <row r="83" spans="1:13">
      <c r="A83" s="557">
        <v>2883</v>
      </c>
      <c r="B83" s="363"/>
      <c r="C83" s="363">
        <v>16456</v>
      </c>
      <c r="D83" s="363" t="s">
        <v>950</v>
      </c>
      <c r="E83" s="363">
        <v>3.95</v>
      </c>
      <c r="F83" s="564"/>
      <c r="G83" s="564"/>
      <c r="H83" s="564"/>
      <c r="I83" s="564"/>
      <c r="J83" s="564"/>
      <c r="K83" s="562"/>
      <c r="L83" s="361" t="s">
        <v>1119</v>
      </c>
      <c r="M83" s="549"/>
    </row>
    <row r="84" spans="1:13">
      <c r="A84" s="557" t="s">
        <v>965</v>
      </c>
      <c r="B84" s="363"/>
      <c r="C84" s="363">
        <v>12059</v>
      </c>
      <c r="D84" s="363" t="s">
        <v>951</v>
      </c>
      <c r="E84" s="363">
        <v>5.39</v>
      </c>
      <c r="F84" s="564" t="s">
        <v>968</v>
      </c>
      <c r="G84" s="564" t="s">
        <v>969</v>
      </c>
      <c r="H84" s="564"/>
      <c r="I84" s="564"/>
      <c r="J84" s="564"/>
      <c r="K84" s="562"/>
      <c r="L84" s="364" t="s">
        <v>966</v>
      </c>
      <c r="M84" s="549"/>
    </row>
    <row r="85" spans="1:13">
      <c r="A85" s="363"/>
      <c r="B85" s="363"/>
      <c r="C85" s="363"/>
      <c r="D85" s="363" t="s">
        <v>952</v>
      </c>
      <c r="E85" s="363">
        <v>4.13</v>
      </c>
      <c r="F85" s="564" t="s">
        <v>970</v>
      </c>
      <c r="G85" s="564" t="s">
        <v>971</v>
      </c>
      <c r="H85" s="564"/>
      <c r="I85" s="564"/>
      <c r="J85" s="564"/>
      <c r="K85" s="562"/>
      <c r="L85" s="364" t="s">
        <v>967</v>
      </c>
      <c r="M85" s="549"/>
    </row>
    <row r="86" spans="1:13">
      <c r="A86" s="363"/>
      <c r="B86" s="363"/>
      <c r="C86" s="363"/>
      <c r="D86" s="363" t="s">
        <v>945</v>
      </c>
      <c r="E86" s="363">
        <v>5068</v>
      </c>
      <c r="F86" s="564" t="s">
        <v>972</v>
      </c>
      <c r="G86" s="564" t="s">
        <v>973</v>
      </c>
      <c r="H86" s="564"/>
      <c r="I86" s="564"/>
      <c r="J86" s="564"/>
      <c r="K86" s="562"/>
      <c r="L86" s="364" t="s">
        <v>962</v>
      </c>
      <c r="M86" s="549"/>
    </row>
    <row r="87" spans="1:13" ht="17.399999999999999" thickBot="1">
      <c r="A87" s="363"/>
      <c r="B87" s="363"/>
      <c r="C87" s="363"/>
      <c r="D87" s="363" t="s">
        <v>953</v>
      </c>
      <c r="E87" s="363">
        <v>5.66</v>
      </c>
      <c r="F87" s="564"/>
      <c r="G87" s="564"/>
      <c r="H87" s="564"/>
      <c r="I87" s="564"/>
      <c r="J87" s="564"/>
      <c r="K87" s="562"/>
      <c r="L87" s="364" t="s">
        <v>963</v>
      </c>
      <c r="M87" s="549"/>
    </row>
    <row r="88" spans="1:13" ht="17.399999999999999" thickBot="1">
      <c r="A88" s="566" t="s">
        <v>745</v>
      </c>
      <c r="B88" s="567" t="s">
        <v>56</v>
      </c>
      <c r="C88" s="568" t="s">
        <v>771</v>
      </c>
      <c r="D88" s="808" t="s">
        <v>949</v>
      </c>
      <c r="E88" s="808" t="s">
        <v>752</v>
      </c>
      <c r="F88" s="568" t="s">
        <v>756</v>
      </c>
      <c r="G88" s="568" t="s">
        <v>757</v>
      </c>
      <c r="H88" s="568" t="s">
        <v>1101</v>
      </c>
      <c r="I88" s="568" t="s">
        <v>754</v>
      </c>
      <c r="J88" s="568" t="s">
        <v>755</v>
      </c>
      <c r="K88" s="568" t="s">
        <v>753</v>
      </c>
      <c r="L88" s="569" t="s">
        <v>613</v>
      </c>
      <c r="M88" s="569" t="s">
        <v>758</v>
      </c>
    </row>
    <row r="89" spans="1:13">
      <c r="A89" s="557">
        <v>2885</v>
      </c>
      <c r="B89" s="363"/>
      <c r="C89" s="363">
        <v>22640</v>
      </c>
      <c r="D89" s="363">
        <v>1.2</v>
      </c>
      <c r="E89" s="363">
        <v>5.3</v>
      </c>
      <c r="F89" s="319"/>
      <c r="G89" s="319"/>
      <c r="H89" s="319"/>
      <c r="I89" s="319"/>
      <c r="J89" s="319"/>
      <c r="K89" s="560"/>
      <c r="L89" s="361"/>
      <c r="M89" s="549"/>
    </row>
    <row r="90" spans="1:13">
      <c r="A90" s="557" t="s">
        <v>946</v>
      </c>
      <c r="B90" s="363"/>
      <c r="C90" s="363">
        <v>18414</v>
      </c>
      <c r="D90" s="363" t="s">
        <v>947</v>
      </c>
      <c r="E90" s="363">
        <v>3.53</v>
      </c>
      <c r="F90" s="319"/>
      <c r="G90" s="319"/>
      <c r="H90" s="319"/>
      <c r="I90" s="319"/>
      <c r="J90" s="319"/>
      <c r="K90" s="560"/>
      <c r="L90" s="361"/>
      <c r="M90" s="549"/>
    </row>
    <row r="91" spans="1:13">
      <c r="A91" s="363"/>
      <c r="B91" s="363"/>
      <c r="C91" s="363"/>
      <c r="D91" s="363">
        <v>0.9</v>
      </c>
      <c r="E91" s="363">
        <v>4.75</v>
      </c>
      <c r="F91" s="319"/>
      <c r="G91" s="319"/>
      <c r="H91" s="319"/>
      <c r="I91" s="319"/>
      <c r="J91" s="319"/>
      <c r="K91" s="560"/>
      <c r="L91" s="361"/>
      <c r="M91" s="549"/>
    </row>
    <row r="92" spans="1:13">
      <c r="A92" s="363"/>
      <c r="B92" s="363"/>
      <c r="C92" s="363"/>
      <c r="D92" s="363">
        <v>0.55000000000000004</v>
      </c>
      <c r="E92" s="363">
        <v>4.1100000000000003</v>
      </c>
      <c r="F92" s="319"/>
      <c r="G92" s="319"/>
      <c r="H92" s="319"/>
      <c r="I92" s="319"/>
      <c r="J92" s="319"/>
      <c r="K92" s="560"/>
      <c r="L92" s="361"/>
      <c r="M92" s="549"/>
    </row>
    <row r="93" spans="1:13">
      <c r="A93" s="363"/>
      <c r="B93" s="363"/>
      <c r="C93" s="363"/>
      <c r="D93" s="363">
        <v>0.44</v>
      </c>
      <c r="E93" s="363">
        <v>3.27</v>
      </c>
      <c r="F93" s="319"/>
      <c r="G93" s="319"/>
      <c r="H93" s="319"/>
      <c r="I93" s="319"/>
      <c r="J93" s="319"/>
      <c r="K93" s="560"/>
      <c r="L93" s="361"/>
      <c r="M93" s="549"/>
    </row>
    <row r="94" spans="1:13">
      <c r="A94" s="363"/>
      <c r="B94" s="363"/>
      <c r="C94" s="363"/>
      <c r="D94" s="363"/>
      <c r="E94" s="363"/>
      <c r="F94" s="319"/>
      <c r="G94" s="319"/>
      <c r="H94" s="319"/>
      <c r="I94" s="319"/>
      <c r="J94" s="319"/>
      <c r="K94" s="560"/>
      <c r="L94" s="361"/>
      <c r="M94" s="549"/>
    </row>
    <row r="95" spans="1:13" ht="17.399999999999999" thickBot="1">
      <c r="A95" s="363"/>
      <c r="B95" s="363"/>
      <c r="C95" s="363"/>
      <c r="D95" s="363"/>
      <c r="E95" s="363"/>
      <c r="F95" s="319"/>
      <c r="G95" s="319"/>
      <c r="H95" s="319"/>
      <c r="I95" s="319"/>
      <c r="J95" s="319"/>
      <c r="K95" s="560"/>
      <c r="L95" s="361"/>
      <c r="M95" s="549"/>
    </row>
    <row r="96" spans="1:13" ht="17.399999999999999" thickBot="1">
      <c r="A96" s="566" t="s">
        <v>745</v>
      </c>
      <c r="B96" s="567" t="s">
        <v>778</v>
      </c>
      <c r="C96" s="568" t="s">
        <v>771</v>
      </c>
      <c r="D96" s="808" t="s">
        <v>949</v>
      </c>
      <c r="E96" s="808" t="s">
        <v>787</v>
      </c>
      <c r="F96" s="568" t="s">
        <v>756</v>
      </c>
      <c r="G96" s="568" t="s">
        <v>757</v>
      </c>
      <c r="H96" s="568" t="s">
        <v>1101</v>
      </c>
      <c r="I96" s="568" t="s">
        <v>754</v>
      </c>
      <c r="J96" s="568" t="s">
        <v>755</v>
      </c>
      <c r="K96" s="568" t="s">
        <v>753</v>
      </c>
      <c r="L96" s="569" t="s">
        <v>613</v>
      </c>
      <c r="M96" s="569" t="s">
        <v>758</v>
      </c>
    </row>
    <row r="97" spans="1:13">
      <c r="A97" s="557">
        <v>2886</v>
      </c>
      <c r="B97" s="363"/>
      <c r="C97" s="363"/>
      <c r="D97" s="363"/>
      <c r="E97" s="363"/>
      <c r="F97" s="564"/>
      <c r="G97" s="564"/>
      <c r="H97" s="564"/>
      <c r="I97" s="564"/>
      <c r="J97" s="564"/>
      <c r="K97" s="361"/>
      <c r="L97" s="361"/>
      <c r="M97" s="549"/>
    </row>
    <row r="98" spans="1:13">
      <c r="A98" s="785" t="s">
        <v>948</v>
      </c>
      <c r="B98" s="363"/>
      <c r="C98" s="363">
        <v>32319</v>
      </c>
      <c r="D98" s="363">
        <v>1.7</v>
      </c>
      <c r="E98" s="363">
        <v>5.26</v>
      </c>
      <c r="F98" s="564"/>
      <c r="G98" s="564"/>
      <c r="H98" s="564"/>
      <c r="I98" s="564"/>
      <c r="J98" s="564"/>
      <c r="K98" s="361"/>
      <c r="L98" s="361"/>
      <c r="M98" s="549"/>
    </row>
    <row r="99" spans="1:13">
      <c r="A99" s="363"/>
      <c r="B99" s="363"/>
      <c r="C99" s="363"/>
      <c r="D99" s="363">
        <v>1.7</v>
      </c>
      <c r="E99" s="363">
        <v>5.47</v>
      </c>
      <c r="F99" s="564"/>
      <c r="G99" s="564"/>
      <c r="H99" s="564"/>
      <c r="I99" s="564"/>
      <c r="J99" s="564"/>
      <c r="K99" s="361"/>
      <c r="L99" s="361"/>
      <c r="M99" s="549"/>
    </row>
    <row r="100" spans="1:13">
      <c r="A100" s="363"/>
      <c r="B100" s="363"/>
      <c r="C100" s="363"/>
      <c r="D100" s="363">
        <v>1.5</v>
      </c>
      <c r="E100" s="363">
        <v>5.48</v>
      </c>
      <c r="F100" s="564"/>
      <c r="G100" s="564"/>
      <c r="H100" s="564"/>
      <c r="I100" s="564"/>
      <c r="J100" s="564"/>
      <c r="K100" s="361"/>
      <c r="L100" s="361"/>
      <c r="M100" s="549"/>
    </row>
    <row r="101" spans="1:13" ht="17.399999999999999" thickBot="1">
      <c r="A101" s="363"/>
      <c r="B101" s="363"/>
      <c r="C101" s="363"/>
      <c r="D101" s="363">
        <v>1.42</v>
      </c>
      <c r="E101" s="363">
        <v>5.53</v>
      </c>
      <c r="F101" s="564"/>
      <c r="G101" s="564"/>
      <c r="H101" s="564"/>
      <c r="I101" s="564"/>
      <c r="J101" s="564"/>
      <c r="K101" s="361"/>
      <c r="L101" s="361"/>
      <c r="M101" s="549"/>
    </row>
    <row r="102" spans="1:13" ht="17.399999999999999" thickBot="1">
      <c r="A102" s="566" t="s">
        <v>745</v>
      </c>
      <c r="B102" s="567" t="s">
        <v>778</v>
      </c>
      <c r="C102" s="568" t="s">
        <v>771</v>
      </c>
      <c r="D102" s="808" t="s">
        <v>949</v>
      </c>
      <c r="E102" s="808" t="s">
        <v>787</v>
      </c>
      <c r="F102" s="568" t="s">
        <v>756</v>
      </c>
      <c r="G102" s="568" t="s">
        <v>757</v>
      </c>
      <c r="H102" s="568" t="s">
        <v>1101</v>
      </c>
      <c r="I102" s="568" t="s">
        <v>754</v>
      </c>
      <c r="J102" s="568" t="s">
        <v>755</v>
      </c>
      <c r="K102" s="568" t="s">
        <v>753</v>
      </c>
      <c r="L102" s="569" t="s">
        <v>613</v>
      </c>
      <c r="M102" s="569" t="s">
        <v>758</v>
      </c>
    </row>
    <row r="103" spans="1:13">
      <c r="A103" s="557">
        <v>2883</v>
      </c>
      <c r="B103" s="363"/>
      <c r="C103" s="363"/>
      <c r="D103" s="363"/>
      <c r="E103" s="363"/>
      <c r="F103" s="564"/>
      <c r="G103" s="564"/>
      <c r="H103" s="564"/>
      <c r="I103" s="564"/>
      <c r="J103" s="564"/>
      <c r="K103" s="550"/>
      <c r="L103" s="361"/>
      <c r="M103" s="549"/>
    </row>
    <row r="104" spans="1:13">
      <c r="A104" s="786" t="s">
        <v>964</v>
      </c>
      <c r="B104" s="570"/>
      <c r="C104" s="570">
        <v>9464</v>
      </c>
      <c r="D104" s="570">
        <v>0.6</v>
      </c>
      <c r="E104" s="570">
        <v>6.34</v>
      </c>
      <c r="F104" s="578"/>
      <c r="G104" s="578"/>
      <c r="H104" s="578"/>
      <c r="I104" s="578"/>
      <c r="J104" s="578"/>
      <c r="K104" s="581"/>
      <c r="L104" s="361" t="s">
        <v>904</v>
      </c>
      <c r="M104" s="572"/>
    </row>
    <row r="105" spans="1:13">
      <c r="A105" s="363"/>
      <c r="B105" s="363"/>
      <c r="C105" s="363"/>
      <c r="D105" s="363">
        <v>0.3</v>
      </c>
      <c r="E105" s="363">
        <v>3.16</v>
      </c>
      <c r="F105" s="564"/>
      <c r="G105" s="564"/>
      <c r="H105" s="564"/>
      <c r="I105" s="564"/>
      <c r="J105" s="564"/>
      <c r="K105" s="550"/>
      <c r="L105" s="361" t="s">
        <v>961</v>
      </c>
      <c r="M105" s="549"/>
    </row>
    <row r="106" spans="1:13">
      <c r="A106" s="363"/>
      <c r="B106" s="363"/>
      <c r="C106" s="363"/>
      <c r="D106" s="363">
        <v>0.6</v>
      </c>
      <c r="E106" s="363">
        <v>5.24</v>
      </c>
      <c r="F106" s="564"/>
      <c r="G106" s="564"/>
      <c r="H106" s="564"/>
      <c r="I106" s="564"/>
      <c r="J106" s="564"/>
      <c r="K106" s="550"/>
      <c r="L106" s="361" t="s">
        <v>962</v>
      </c>
      <c r="M106" s="549"/>
    </row>
    <row r="107" spans="1:13" ht="17.399999999999999" thickBot="1">
      <c r="A107" s="575"/>
      <c r="B107" s="576"/>
      <c r="C107" s="574"/>
      <c r="D107" s="574">
        <v>0.5</v>
      </c>
      <c r="E107" s="574">
        <v>5.68</v>
      </c>
      <c r="F107" s="579"/>
      <c r="G107" s="579"/>
      <c r="H107" s="579"/>
      <c r="I107" s="579"/>
      <c r="J107" s="579"/>
      <c r="K107" s="582"/>
      <c r="L107" s="361" t="s">
        <v>963</v>
      </c>
      <c r="M107" s="573"/>
    </row>
    <row r="108" spans="1:13" ht="17.399999999999999" thickBot="1">
      <c r="A108" s="566" t="s">
        <v>745</v>
      </c>
      <c r="B108" s="567" t="s">
        <v>778</v>
      </c>
      <c r="C108" s="568" t="s">
        <v>771</v>
      </c>
      <c r="D108" s="808" t="s">
        <v>949</v>
      </c>
      <c r="E108" s="808" t="s">
        <v>787</v>
      </c>
      <c r="F108" s="568" t="s">
        <v>756</v>
      </c>
      <c r="G108" s="568" t="s">
        <v>757</v>
      </c>
      <c r="H108" s="568" t="s">
        <v>1101</v>
      </c>
      <c r="I108" s="568" t="s">
        <v>754</v>
      </c>
      <c r="J108" s="568" t="s">
        <v>755</v>
      </c>
      <c r="K108" s="568" t="s">
        <v>753</v>
      </c>
      <c r="L108" s="569" t="s">
        <v>613</v>
      </c>
      <c r="M108" s="569" t="s">
        <v>758</v>
      </c>
    </row>
    <row r="109" spans="1:13">
      <c r="A109" s="557">
        <v>2891</v>
      </c>
      <c r="B109" s="363"/>
      <c r="C109" s="363"/>
      <c r="D109" s="363"/>
      <c r="E109" s="363"/>
      <c r="F109" s="564"/>
      <c r="G109" s="564"/>
      <c r="H109" s="564"/>
      <c r="I109" s="564"/>
      <c r="J109" s="564"/>
      <c r="K109" s="550"/>
      <c r="L109" s="361"/>
      <c r="M109" s="565"/>
    </row>
    <row r="110" spans="1:13">
      <c r="A110" s="557" t="s">
        <v>974</v>
      </c>
      <c r="B110" s="363"/>
      <c r="C110" s="363">
        <v>20920</v>
      </c>
      <c r="D110" s="363">
        <v>1</v>
      </c>
      <c r="E110" s="363">
        <v>4.78</v>
      </c>
      <c r="F110" s="564"/>
      <c r="G110" s="564"/>
      <c r="H110" s="564"/>
      <c r="I110" s="564"/>
      <c r="J110" s="564"/>
      <c r="K110" s="550"/>
      <c r="L110" s="565" t="s">
        <v>975</v>
      </c>
      <c r="M110" s="565"/>
    </row>
    <row r="111" spans="1:13">
      <c r="A111" s="363"/>
      <c r="B111" s="363"/>
      <c r="C111" s="363"/>
      <c r="D111" s="363">
        <v>1</v>
      </c>
      <c r="E111" s="363">
        <v>4.63</v>
      </c>
      <c r="F111" s="564"/>
      <c r="G111" s="564"/>
      <c r="H111" s="564"/>
      <c r="I111" s="564"/>
      <c r="J111" s="564"/>
      <c r="K111" s="550"/>
      <c r="L111" s="361" t="s">
        <v>976</v>
      </c>
      <c r="M111" s="565"/>
    </row>
    <row r="112" spans="1:13">
      <c r="A112" s="363"/>
      <c r="B112" s="363"/>
      <c r="C112" s="363"/>
      <c r="D112" s="363">
        <v>1.08</v>
      </c>
      <c r="E112" s="363">
        <v>5.0199999999999996</v>
      </c>
      <c r="F112" s="564"/>
      <c r="G112" s="564"/>
      <c r="H112" s="564"/>
      <c r="I112" s="564"/>
      <c r="J112" s="564"/>
      <c r="K112" s="550"/>
      <c r="L112" s="361" t="s">
        <v>977</v>
      </c>
      <c r="M112" s="565"/>
    </row>
    <row r="113" spans="1:13" ht="17.399999999999999" thickBot="1">
      <c r="A113" s="575"/>
      <c r="B113" s="363"/>
      <c r="C113" s="363"/>
      <c r="D113" s="363">
        <v>1</v>
      </c>
      <c r="E113" s="363">
        <v>4.83</v>
      </c>
      <c r="F113" s="564"/>
      <c r="G113" s="564"/>
      <c r="H113" s="564"/>
      <c r="I113" s="564"/>
      <c r="J113" s="564"/>
      <c r="K113" s="550"/>
      <c r="L113" s="361" t="s">
        <v>978</v>
      </c>
      <c r="M113" s="565"/>
    </row>
    <row r="114" spans="1:13" ht="17.399999999999999" thickBot="1">
      <c r="A114" s="566" t="s">
        <v>745</v>
      </c>
      <c r="B114" s="567" t="s">
        <v>778</v>
      </c>
      <c r="C114" s="568" t="s">
        <v>771</v>
      </c>
      <c r="D114" s="808" t="s">
        <v>949</v>
      </c>
      <c r="E114" s="808" t="s">
        <v>787</v>
      </c>
      <c r="F114" s="568" t="s">
        <v>756</v>
      </c>
      <c r="G114" s="568" t="s">
        <v>757</v>
      </c>
      <c r="H114" s="568" t="s">
        <v>1101</v>
      </c>
      <c r="I114" s="568" t="s">
        <v>754</v>
      </c>
      <c r="J114" s="568" t="s">
        <v>755</v>
      </c>
      <c r="K114" s="568" t="s">
        <v>753</v>
      </c>
      <c r="L114" s="569" t="s">
        <v>613</v>
      </c>
      <c r="M114" s="569" t="s">
        <v>758</v>
      </c>
    </row>
    <row r="115" spans="1:13">
      <c r="A115" s="557">
        <v>2882</v>
      </c>
      <c r="B115" s="363"/>
      <c r="C115" s="363"/>
      <c r="D115" s="363"/>
      <c r="E115" s="363"/>
      <c r="F115" s="564"/>
      <c r="G115" s="564"/>
      <c r="H115" s="564"/>
      <c r="I115" s="564"/>
      <c r="J115" s="564"/>
      <c r="K115" s="562"/>
      <c r="L115" s="361"/>
      <c r="M115" s="549"/>
    </row>
    <row r="116" spans="1:13">
      <c r="A116" s="557" t="s">
        <v>979</v>
      </c>
      <c r="B116" s="363"/>
      <c r="C116" s="363">
        <v>41850</v>
      </c>
      <c r="D116" s="363">
        <v>2</v>
      </c>
      <c r="E116" s="363">
        <v>4.78</v>
      </c>
      <c r="F116" s="564"/>
      <c r="G116" s="564"/>
      <c r="H116" s="564"/>
      <c r="I116" s="564"/>
      <c r="J116" s="564"/>
      <c r="K116" s="562"/>
      <c r="L116" s="565"/>
      <c r="M116" s="549"/>
    </row>
    <row r="117" spans="1:13">
      <c r="A117" s="363"/>
      <c r="B117" s="363"/>
      <c r="C117" s="363"/>
      <c r="D117" s="363">
        <v>1.1000000000000001</v>
      </c>
      <c r="E117" s="363">
        <v>3.49</v>
      </c>
      <c r="F117" s="564"/>
      <c r="G117" s="564"/>
      <c r="H117" s="564"/>
      <c r="I117" s="564"/>
      <c r="J117" s="564"/>
      <c r="K117" s="562"/>
      <c r="L117" s="361"/>
      <c r="M117" s="549"/>
    </row>
    <row r="118" spans="1:13">
      <c r="A118" s="363"/>
      <c r="B118" s="363"/>
      <c r="C118" s="363"/>
      <c r="D118" s="363">
        <v>2.5</v>
      </c>
      <c r="E118" s="363">
        <v>4.5</v>
      </c>
      <c r="F118" s="564"/>
      <c r="G118" s="564"/>
      <c r="H118" s="564"/>
      <c r="I118" s="564"/>
      <c r="J118" s="564"/>
      <c r="K118" s="562"/>
      <c r="L118" s="361"/>
      <c r="M118" s="549"/>
    </row>
    <row r="119" spans="1:13" ht="17.399999999999999" thickBot="1">
      <c r="A119" s="363"/>
      <c r="B119" s="363"/>
      <c r="C119" s="363"/>
      <c r="D119" s="363">
        <v>2</v>
      </c>
      <c r="E119" s="363">
        <v>3.99</v>
      </c>
      <c r="F119" s="564"/>
      <c r="G119" s="564"/>
      <c r="H119" s="564"/>
      <c r="I119" s="564"/>
      <c r="J119" s="564"/>
      <c r="K119" s="562"/>
      <c r="L119" s="361"/>
      <c r="M119" s="549"/>
    </row>
    <row r="120" spans="1:13" ht="17.399999999999999" thickBot="1">
      <c r="A120" s="566" t="s">
        <v>745</v>
      </c>
      <c r="B120" s="567" t="s">
        <v>778</v>
      </c>
      <c r="C120" s="568" t="s">
        <v>771</v>
      </c>
      <c r="D120" s="808" t="s">
        <v>949</v>
      </c>
      <c r="E120" s="808" t="s">
        <v>752</v>
      </c>
      <c r="F120" s="568" t="s">
        <v>756</v>
      </c>
      <c r="G120" s="568" t="s">
        <v>757</v>
      </c>
      <c r="H120" s="568" t="s">
        <v>1101</v>
      </c>
      <c r="I120" s="568" t="s">
        <v>754</v>
      </c>
      <c r="J120" s="568" t="s">
        <v>755</v>
      </c>
      <c r="K120" s="568" t="s">
        <v>753</v>
      </c>
      <c r="L120" s="569" t="s">
        <v>613</v>
      </c>
      <c r="M120" s="569" t="s">
        <v>758</v>
      </c>
    </row>
    <row r="121" spans="1:13">
      <c r="A121" s="557">
        <v>2881</v>
      </c>
      <c r="B121" s="363"/>
      <c r="C121" s="363"/>
      <c r="D121" s="363"/>
      <c r="E121" s="363"/>
      <c r="F121" s="564"/>
      <c r="G121" s="564"/>
      <c r="H121" s="564"/>
      <c r="I121" s="564"/>
      <c r="J121" s="564"/>
      <c r="K121" s="562"/>
      <c r="L121" s="361"/>
      <c r="M121" s="549"/>
    </row>
    <row r="122" spans="1:13">
      <c r="A122" s="557" t="s">
        <v>980</v>
      </c>
      <c r="B122" s="363"/>
      <c r="C122" s="363">
        <v>43860</v>
      </c>
      <c r="D122" s="363">
        <v>2</v>
      </c>
      <c r="E122" s="363">
        <v>4.5599999999999996</v>
      </c>
      <c r="F122" s="564"/>
      <c r="G122" s="564"/>
      <c r="H122" s="564"/>
      <c r="I122" s="564"/>
      <c r="J122" s="564"/>
      <c r="K122" s="562"/>
      <c r="L122" s="565"/>
      <c r="M122" s="549"/>
    </row>
    <row r="123" spans="1:13">
      <c r="A123" s="363"/>
      <c r="B123" s="363"/>
      <c r="C123" s="363"/>
      <c r="D123" s="363">
        <v>2</v>
      </c>
      <c r="E123" s="363">
        <v>4.34</v>
      </c>
      <c r="F123" s="564"/>
      <c r="G123" s="564"/>
      <c r="H123" s="564"/>
      <c r="I123" s="564"/>
      <c r="J123" s="564"/>
      <c r="K123" s="562"/>
      <c r="L123" s="361"/>
      <c r="M123" s="549"/>
    </row>
    <row r="124" spans="1:13">
      <c r="A124" s="363"/>
      <c r="B124" s="363"/>
      <c r="C124" s="363"/>
      <c r="D124" s="363">
        <v>2.2999999999999998</v>
      </c>
      <c r="E124" s="363">
        <v>4.32</v>
      </c>
      <c r="F124" s="564"/>
      <c r="G124" s="564"/>
      <c r="H124" s="564"/>
      <c r="I124" s="564"/>
      <c r="J124" s="564"/>
      <c r="K124" s="562"/>
      <c r="L124" s="361"/>
      <c r="M124" s="549"/>
    </row>
    <row r="125" spans="1:13">
      <c r="A125" s="563"/>
      <c r="B125" s="363"/>
      <c r="C125" s="363"/>
      <c r="D125" s="363">
        <v>2</v>
      </c>
      <c r="E125" s="363">
        <v>4.13</v>
      </c>
      <c r="F125" s="564"/>
      <c r="G125" s="564"/>
      <c r="H125" s="564"/>
      <c r="I125" s="564"/>
      <c r="J125" s="564"/>
      <c r="K125" s="562"/>
      <c r="L125" s="361"/>
      <c r="M125" s="549"/>
    </row>
    <row r="126" spans="1:13" ht="17.399999999999999" thickBot="1">
      <c r="A126" s="22"/>
      <c r="B126" s="22"/>
      <c r="C126" s="22"/>
      <c r="D126" s="22"/>
      <c r="E126" s="22"/>
      <c r="F126" s="25"/>
      <c r="G126" s="25"/>
      <c r="H126" s="25"/>
      <c r="I126" s="25"/>
      <c r="J126" s="25"/>
      <c r="K126" s="26"/>
      <c r="L126" s="315"/>
      <c r="M126" s="549"/>
    </row>
    <row r="127" spans="1:13" ht="17.399999999999999" thickBot="1">
      <c r="A127" s="566" t="s">
        <v>745</v>
      </c>
      <c r="B127" s="567" t="s">
        <v>56</v>
      </c>
      <c r="C127" s="568" t="s">
        <v>771</v>
      </c>
      <c r="D127" s="808" t="s">
        <v>949</v>
      </c>
      <c r="E127" s="808" t="s">
        <v>13</v>
      </c>
      <c r="F127" s="568" t="s">
        <v>756</v>
      </c>
      <c r="G127" s="568" t="s">
        <v>757</v>
      </c>
      <c r="H127" s="568" t="s">
        <v>1101</v>
      </c>
      <c r="I127" s="568" t="s">
        <v>754</v>
      </c>
      <c r="J127" s="568" t="s">
        <v>755</v>
      </c>
      <c r="K127" s="568" t="s">
        <v>753</v>
      </c>
      <c r="L127" s="569" t="s">
        <v>613</v>
      </c>
      <c r="M127" s="569" t="s">
        <v>758</v>
      </c>
    </row>
    <row r="128" spans="1:13">
      <c r="A128" s="557">
        <v>6005</v>
      </c>
      <c r="B128" s="363"/>
      <c r="C128" s="363">
        <v>15450</v>
      </c>
      <c r="D128" s="363">
        <v>1.1000000000000001</v>
      </c>
      <c r="E128" s="363">
        <v>7.12</v>
      </c>
      <c r="F128" s="361"/>
      <c r="G128" s="361"/>
      <c r="H128" s="361"/>
      <c r="I128" s="361"/>
      <c r="J128" s="361"/>
      <c r="K128" s="361"/>
      <c r="L128" s="361"/>
      <c r="M128" s="549"/>
    </row>
    <row r="129" spans="1:13">
      <c r="A129" s="785" t="s">
        <v>981</v>
      </c>
      <c r="B129" s="363"/>
      <c r="C129" s="363">
        <v>11800</v>
      </c>
      <c r="D129" s="363">
        <v>0.8</v>
      </c>
      <c r="E129" s="363">
        <v>6.78</v>
      </c>
      <c r="F129" s="361" t="s">
        <v>1086</v>
      </c>
      <c r="G129" s="361" t="s">
        <v>1087</v>
      </c>
      <c r="H129" s="361"/>
      <c r="I129" s="361" t="s">
        <v>1088</v>
      </c>
      <c r="J129" s="361" t="s">
        <v>1089</v>
      </c>
      <c r="K129" s="361" t="s">
        <v>1090</v>
      </c>
      <c r="L129" s="361" t="s">
        <v>1022</v>
      </c>
      <c r="M129" s="549"/>
    </row>
    <row r="130" spans="1:13">
      <c r="A130" s="787" t="s">
        <v>1096</v>
      </c>
      <c r="B130" s="788"/>
      <c r="C130" s="363"/>
      <c r="D130" s="363">
        <v>0.4</v>
      </c>
      <c r="E130" s="363">
        <v>4.28</v>
      </c>
      <c r="F130" s="550" t="s">
        <v>1091</v>
      </c>
      <c r="G130" s="550" t="s">
        <v>1092</v>
      </c>
      <c r="H130" s="550"/>
      <c r="I130" s="550" t="s">
        <v>1093</v>
      </c>
      <c r="J130" s="550" t="s">
        <v>1094</v>
      </c>
      <c r="K130" s="550" t="s">
        <v>1095</v>
      </c>
      <c r="L130" s="361" t="s">
        <v>1024</v>
      </c>
      <c r="M130" s="549"/>
    </row>
    <row r="131" spans="1:13">
      <c r="A131" s="363"/>
      <c r="B131" s="363"/>
      <c r="C131" s="363"/>
      <c r="D131" s="363" t="s">
        <v>1023</v>
      </c>
      <c r="E131" s="363">
        <v>1.78</v>
      </c>
      <c r="F131" s="361"/>
      <c r="G131" s="361"/>
      <c r="H131" s="361"/>
      <c r="I131" s="361"/>
      <c r="J131" s="361"/>
      <c r="K131" s="361"/>
      <c r="L131" s="361" t="s">
        <v>1025</v>
      </c>
      <c r="M131" s="549"/>
    </row>
    <row r="132" spans="1:13" ht="17.399999999999999" thickBot="1">
      <c r="A132" s="363"/>
      <c r="B132" s="363"/>
      <c r="C132" s="363"/>
      <c r="D132" s="363">
        <v>0.37</v>
      </c>
      <c r="E132" s="363">
        <v>3.73</v>
      </c>
      <c r="F132" s="361"/>
      <c r="G132" s="361"/>
      <c r="H132" s="361"/>
      <c r="I132" s="361"/>
      <c r="J132" s="361"/>
      <c r="K132" s="361"/>
      <c r="L132" s="361" t="s">
        <v>1026</v>
      </c>
      <c r="M132" s="549"/>
    </row>
    <row r="133" spans="1:13" ht="17.399999999999999" thickBot="1">
      <c r="A133" s="566" t="s">
        <v>745</v>
      </c>
      <c r="B133" s="567" t="s">
        <v>56</v>
      </c>
      <c r="C133" s="568" t="s">
        <v>771</v>
      </c>
      <c r="D133" s="808" t="s">
        <v>949</v>
      </c>
      <c r="E133" s="808" t="s">
        <v>13</v>
      </c>
      <c r="F133" s="568" t="s">
        <v>756</v>
      </c>
      <c r="G133" s="568" t="s">
        <v>757</v>
      </c>
      <c r="H133" s="568" t="s">
        <v>1101</v>
      </c>
      <c r="I133" s="568" t="s">
        <v>754</v>
      </c>
      <c r="J133" s="568" t="s">
        <v>755</v>
      </c>
      <c r="K133" s="568" t="s">
        <v>753</v>
      </c>
      <c r="L133" s="569" t="s">
        <v>613</v>
      </c>
      <c r="M133" s="569" t="s">
        <v>758</v>
      </c>
    </row>
    <row r="134" spans="1:13">
      <c r="A134" s="557">
        <v>2885</v>
      </c>
      <c r="B134" s="363"/>
      <c r="C134" s="363">
        <v>23000</v>
      </c>
      <c r="D134" s="363" t="s">
        <v>983</v>
      </c>
      <c r="E134" s="363">
        <v>6.52</v>
      </c>
      <c r="F134" s="564"/>
      <c r="G134" s="564"/>
      <c r="H134" s="564"/>
      <c r="I134" s="564"/>
      <c r="J134" s="564"/>
      <c r="K134" s="550"/>
      <c r="L134" s="361"/>
      <c r="M134" s="549"/>
    </row>
    <row r="135" spans="1:13">
      <c r="A135" s="786" t="s">
        <v>982</v>
      </c>
      <c r="B135" s="570"/>
      <c r="C135" s="570">
        <v>16260</v>
      </c>
      <c r="D135" s="570" t="s">
        <v>1027</v>
      </c>
      <c r="E135" s="570">
        <v>6.15</v>
      </c>
      <c r="F135" s="578" t="s">
        <v>1097</v>
      </c>
      <c r="G135" s="578" t="s">
        <v>1098</v>
      </c>
      <c r="H135" s="578"/>
      <c r="I135" s="578" t="s">
        <v>1100</v>
      </c>
      <c r="J135" s="578" t="s">
        <v>1099</v>
      </c>
      <c r="K135" s="581" t="s">
        <v>1115</v>
      </c>
      <c r="L135" s="577" t="s">
        <v>1028</v>
      </c>
      <c r="M135" s="572"/>
    </row>
    <row r="136" spans="1:13">
      <c r="A136" s="363"/>
      <c r="B136" s="363"/>
      <c r="C136" s="363"/>
      <c r="D136" s="363">
        <v>0.69</v>
      </c>
      <c r="E136" s="363">
        <v>5.08</v>
      </c>
      <c r="F136" s="564"/>
      <c r="G136" s="564"/>
      <c r="H136" s="564"/>
      <c r="I136" s="564"/>
      <c r="J136" s="564"/>
      <c r="K136" s="550"/>
      <c r="L136" s="361" t="s">
        <v>1029</v>
      </c>
      <c r="M136" s="549"/>
    </row>
    <row r="137" spans="1:13">
      <c r="A137" s="363"/>
      <c r="B137" s="363"/>
      <c r="C137" s="363"/>
      <c r="D137" s="363">
        <v>1.2</v>
      </c>
      <c r="E137" s="363">
        <v>8</v>
      </c>
      <c r="F137" s="564"/>
      <c r="G137" s="564"/>
      <c r="H137" s="564"/>
      <c r="I137" s="564"/>
      <c r="J137" s="564"/>
      <c r="K137" s="550"/>
      <c r="L137" s="361" t="s">
        <v>1030</v>
      </c>
      <c r="M137" s="549"/>
    </row>
    <row r="138" spans="1:13" ht="17.399999999999999" thickBot="1">
      <c r="A138" s="575"/>
      <c r="B138" s="576"/>
      <c r="C138" s="574"/>
      <c r="D138" s="574" t="s">
        <v>984</v>
      </c>
      <c r="E138" s="574">
        <v>0</v>
      </c>
      <c r="F138" s="579"/>
      <c r="G138" s="579"/>
      <c r="H138" s="579"/>
      <c r="I138" s="579"/>
      <c r="J138" s="579"/>
      <c r="K138" s="582"/>
      <c r="L138" s="580" t="s">
        <v>1031</v>
      </c>
      <c r="M138" s="573"/>
    </row>
    <row r="139" spans="1:13" ht="16.5" customHeight="1" thickBot="1">
      <c r="A139" s="566" t="s">
        <v>745</v>
      </c>
      <c r="B139" s="567" t="s">
        <v>56</v>
      </c>
      <c r="C139" s="568" t="s">
        <v>771</v>
      </c>
      <c r="D139" s="808" t="s">
        <v>949</v>
      </c>
      <c r="E139" s="808" t="s">
        <v>13</v>
      </c>
      <c r="F139" s="568" t="s">
        <v>756</v>
      </c>
      <c r="G139" s="568" t="s">
        <v>757</v>
      </c>
      <c r="H139" s="568" t="s">
        <v>1101</v>
      </c>
      <c r="I139" s="568" t="s">
        <v>754</v>
      </c>
      <c r="J139" s="568" t="s">
        <v>755</v>
      </c>
      <c r="K139" s="568" t="s">
        <v>753</v>
      </c>
      <c r="L139" s="569" t="s">
        <v>613</v>
      </c>
      <c r="M139" s="569" t="s">
        <v>758</v>
      </c>
    </row>
    <row r="140" spans="1:13">
      <c r="A140" s="557">
        <v>3028</v>
      </c>
      <c r="B140" s="363"/>
      <c r="C140" s="363">
        <v>27660</v>
      </c>
      <c r="D140" s="363">
        <v>1.9</v>
      </c>
      <c r="E140" s="363">
        <v>6.87</v>
      </c>
      <c r="F140" s="564"/>
      <c r="G140" s="564"/>
      <c r="H140" s="564"/>
      <c r="I140" s="564"/>
      <c r="J140" s="564"/>
      <c r="K140" s="550"/>
      <c r="L140" s="361"/>
      <c r="M140" s="565"/>
    </row>
    <row r="141" spans="1:13">
      <c r="A141" s="785" t="s">
        <v>985</v>
      </c>
      <c r="B141" s="363"/>
      <c r="C141" s="363">
        <v>20000</v>
      </c>
      <c r="D141" s="363">
        <v>1</v>
      </c>
      <c r="E141" s="363">
        <v>5</v>
      </c>
      <c r="F141" s="564"/>
      <c r="G141" s="564"/>
      <c r="H141" s="564"/>
      <c r="I141" s="564"/>
      <c r="J141" s="564"/>
      <c r="K141" s="550"/>
      <c r="L141" s="565" t="s">
        <v>1014</v>
      </c>
      <c r="M141" s="565"/>
    </row>
    <row r="142" spans="1:13">
      <c r="A142" s="363"/>
      <c r="B142" s="363"/>
      <c r="C142" s="363"/>
      <c r="D142" s="363">
        <v>1.7</v>
      </c>
      <c r="E142" s="363">
        <v>7.25</v>
      </c>
      <c r="F142" s="564"/>
      <c r="G142" s="564"/>
      <c r="H142" s="564"/>
      <c r="I142" s="564"/>
      <c r="J142" s="564"/>
      <c r="K142" s="550"/>
      <c r="L142" s="361" t="s">
        <v>1015</v>
      </c>
      <c r="M142" s="565"/>
    </row>
    <row r="143" spans="1:13">
      <c r="A143" s="363"/>
      <c r="B143" s="363"/>
      <c r="C143" s="363"/>
      <c r="D143" s="363">
        <v>1.82</v>
      </c>
      <c r="E143" s="363">
        <v>7.55</v>
      </c>
      <c r="F143" s="564"/>
      <c r="G143" s="564"/>
      <c r="H143" s="564"/>
      <c r="I143" s="564"/>
      <c r="J143" s="564"/>
      <c r="K143" s="550"/>
      <c r="L143" s="361" t="s">
        <v>1016</v>
      </c>
      <c r="M143" s="565"/>
    </row>
    <row r="144" spans="1:13" ht="17.399999999999999" thickBot="1">
      <c r="A144" s="575"/>
      <c r="B144" s="363"/>
      <c r="C144" s="363"/>
      <c r="D144" s="363">
        <v>1.5</v>
      </c>
      <c r="E144" s="363">
        <v>7.94</v>
      </c>
      <c r="F144" s="564"/>
      <c r="G144" s="564"/>
      <c r="H144" s="564"/>
      <c r="I144" s="564"/>
      <c r="J144" s="564"/>
      <c r="K144" s="550"/>
      <c r="L144" s="361" t="s">
        <v>1017</v>
      </c>
      <c r="M144" s="565"/>
    </row>
    <row r="145" spans="1:13" ht="17.25" customHeight="1" thickBot="1">
      <c r="A145" s="566" t="s">
        <v>745</v>
      </c>
      <c r="B145" s="567" t="s">
        <v>56</v>
      </c>
      <c r="C145" s="568" t="s">
        <v>771</v>
      </c>
      <c r="D145" s="808" t="s">
        <v>949</v>
      </c>
      <c r="E145" s="808" t="s">
        <v>13</v>
      </c>
      <c r="F145" s="568" t="s">
        <v>756</v>
      </c>
      <c r="G145" s="568" t="s">
        <v>757</v>
      </c>
      <c r="H145" s="568" t="s">
        <v>1101</v>
      </c>
      <c r="I145" s="568" t="s">
        <v>754</v>
      </c>
      <c r="J145" s="568" t="s">
        <v>755</v>
      </c>
      <c r="K145" s="568" t="s">
        <v>753</v>
      </c>
      <c r="L145" s="569" t="s">
        <v>613</v>
      </c>
      <c r="M145" s="569" t="s">
        <v>758</v>
      </c>
    </row>
    <row r="146" spans="1:13">
      <c r="A146" s="557">
        <v>2347</v>
      </c>
      <c r="B146" s="363"/>
      <c r="C146" s="557">
        <v>55190</v>
      </c>
      <c r="D146" s="557">
        <v>3.3</v>
      </c>
      <c r="E146" s="557">
        <v>5.98</v>
      </c>
      <c r="F146" s="564"/>
      <c r="G146" s="564"/>
      <c r="H146" s="564"/>
      <c r="I146" s="564"/>
      <c r="J146" s="564"/>
      <c r="K146" s="562"/>
      <c r="L146" s="654"/>
      <c r="M146" s="549"/>
    </row>
    <row r="147" spans="1:13">
      <c r="A147" s="557" t="s">
        <v>986</v>
      </c>
      <c r="B147" s="363"/>
      <c r="C147" s="363">
        <v>46100</v>
      </c>
      <c r="D147" s="363">
        <v>2.6</v>
      </c>
      <c r="E147" s="363">
        <v>5.64</v>
      </c>
      <c r="F147" s="564"/>
      <c r="G147" s="564"/>
      <c r="H147" s="564"/>
      <c r="I147" s="564"/>
      <c r="J147" s="564"/>
      <c r="K147" s="562"/>
      <c r="L147" s="565" t="s">
        <v>1018</v>
      </c>
      <c r="M147" s="549"/>
    </row>
    <row r="148" spans="1:13">
      <c r="A148" s="363"/>
      <c r="B148" s="363"/>
      <c r="C148" s="363"/>
      <c r="D148" s="363">
        <v>2</v>
      </c>
      <c r="E148" s="363">
        <v>5.17</v>
      </c>
      <c r="F148" s="564"/>
      <c r="G148" s="564"/>
      <c r="H148" s="564"/>
      <c r="I148" s="564"/>
      <c r="J148" s="564"/>
      <c r="K148" s="562"/>
      <c r="L148" s="361" t="s">
        <v>1019</v>
      </c>
      <c r="M148" s="549"/>
    </row>
    <row r="149" spans="1:13">
      <c r="A149" s="363"/>
      <c r="B149" s="363"/>
      <c r="C149" s="363"/>
      <c r="D149" s="363">
        <v>2.2000000000000002</v>
      </c>
      <c r="E149" s="363">
        <v>5.12</v>
      </c>
      <c r="F149" s="564"/>
      <c r="G149" s="564"/>
      <c r="H149" s="564"/>
      <c r="I149" s="564"/>
      <c r="J149" s="564"/>
      <c r="K149" s="562"/>
      <c r="L149" s="361" t="s">
        <v>1020</v>
      </c>
      <c r="M149" s="549"/>
    </row>
    <row r="150" spans="1:13" ht="17.399999999999999" thickBot="1">
      <c r="A150" s="363"/>
      <c r="B150" s="363"/>
      <c r="C150" s="363"/>
      <c r="D150" s="363">
        <v>1</v>
      </c>
      <c r="E150" s="363">
        <v>2.91</v>
      </c>
      <c r="F150" s="564"/>
      <c r="G150" s="564"/>
      <c r="H150" s="564"/>
      <c r="I150" s="564"/>
      <c r="J150" s="564"/>
      <c r="K150" s="562"/>
      <c r="L150" s="361" t="s">
        <v>1021</v>
      </c>
      <c r="M150" s="549"/>
    </row>
    <row r="151" spans="1:13" ht="17.399999999999999" thickBot="1">
      <c r="A151" s="566" t="s">
        <v>745</v>
      </c>
      <c r="B151" s="567" t="s">
        <v>56</v>
      </c>
      <c r="C151" s="568" t="s">
        <v>771</v>
      </c>
      <c r="D151" s="808" t="s">
        <v>949</v>
      </c>
      <c r="E151" s="808" t="s">
        <v>752</v>
      </c>
      <c r="F151" s="568" t="s">
        <v>756</v>
      </c>
      <c r="G151" s="568" t="s">
        <v>757</v>
      </c>
      <c r="H151" s="568" t="s">
        <v>1101</v>
      </c>
      <c r="I151" s="568" t="s">
        <v>754</v>
      </c>
      <c r="J151" s="568" t="s">
        <v>755</v>
      </c>
      <c r="K151" s="568" t="s">
        <v>753</v>
      </c>
      <c r="L151" s="569" t="s">
        <v>613</v>
      </c>
      <c r="M151" s="569" t="s">
        <v>758</v>
      </c>
    </row>
    <row r="152" spans="1:13">
      <c r="A152" s="557">
        <v>3702</v>
      </c>
      <c r="B152" s="363"/>
      <c r="C152" s="363"/>
      <c r="D152" s="363"/>
      <c r="E152" s="363"/>
      <c r="F152" s="564"/>
      <c r="G152" s="564"/>
      <c r="H152" s="564"/>
      <c r="I152" s="564"/>
      <c r="J152" s="564"/>
      <c r="K152" s="562"/>
      <c r="L152" s="361"/>
      <c r="M152" s="549"/>
    </row>
    <row r="153" spans="1:13">
      <c r="A153" s="557" t="s">
        <v>987</v>
      </c>
      <c r="B153" s="363"/>
      <c r="C153" s="363">
        <v>434800</v>
      </c>
      <c r="D153" s="363">
        <v>2.4</v>
      </c>
      <c r="E153" s="363">
        <v>5.52</v>
      </c>
      <c r="F153" s="564"/>
      <c r="G153" s="564"/>
      <c r="H153" s="564"/>
      <c r="I153" s="564"/>
      <c r="J153" s="564"/>
      <c r="K153" s="562"/>
      <c r="L153" s="565" t="s">
        <v>988</v>
      </c>
      <c r="M153" s="549"/>
    </row>
    <row r="154" spans="1:13">
      <c r="A154" s="363"/>
      <c r="B154" s="363"/>
      <c r="C154" s="363">
        <v>401800</v>
      </c>
      <c r="D154" s="363">
        <v>2.7</v>
      </c>
      <c r="E154" s="363">
        <v>6.72</v>
      </c>
      <c r="F154" s="564"/>
      <c r="G154" s="564"/>
      <c r="H154" s="564"/>
      <c r="I154" s="564"/>
      <c r="J154" s="564"/>
      <c r="K154" s="562"/>
      <c r="L154" s="361" t="s">
        <v>989</v>
      </c>
      <c r="M154" s="549"/>
    </row>
    <row r="155" spans="1:13">
      <c r="A155" s="363"/>
      <c r="B155" s="363"/>
      <c r="C155" s="363"/>
      <c r="D155" s="363">
        <v>2.4</v>
      </c>
      <c r="E155" s="363">
        <v>5.5</v>
      </c>
      <c r="F155" s="564"/>
      <c r="G155" s="564"/>
      <c r="H155" s="564"/>
      <c r="I155" s="564"/>
      <c r="J155" s="564"/>
      <c r="K155" s="562"/>
      <c r="L155" s="361"/>
      <c r="M155" s="549"/>
    </row>
    <row r="156" spans="1:13" ht="17.399999999999999" thickBot="1">
      <c r="A156" s="563"/>
      <c r="B156" s="363"/>
      <c r="C156" s="363"/>
      <c r="D156" s="363">
        <v>2.2799999999999998</v>
      </c>
      <c r="E156" s="363">
        <v>5.37</v>
      </c>
      <c r="F156" s="564"/>
      <c r="G156" s="564"/>
      <c r="H156" s="564"/>
      <c r="I156" s="564"/>
      <c r="J156" s="564"/>
      <c r="K156" s="562"/>
      <c r="L156" s="361"/>
      <c r="M156" s="549"/>
    </row>
    <row r="157" spans="1:13" ht="17.399999999999999" thickBot="1">
      <c r="A157" s="566" t="s">
        <v>745</v>
      </c>
      <c r="B157" s="567" t="s">
        <v>56</v>
      </c>
      <c r="C157" s="568" t="s">
        <v>771</v>
      </c>
      <c r="D157" s="808" t="s">
        <v>949</v>
      </c>
      <c r="E157" s="808" t="s">
        <v>752</v>
      </c>
      <c r="F157" s="568" t="s">
        <v>756</v>
      </c>
      <c r="G157" s="568" t="s">
        <v>757</v>
      </c>
      <c r="H157" s="568" t="s">
        <v>1101</v>
      </c>
      <c r="I157" s="568" t="s">
        <v>754</v>
      </c>
      <c r="J157" s="568" t="s">
        <v>755</v>
      </c>
      <c r="K157" s="568" t="s">
        <v>753</v>
      </c>
      <c r="L157" s="569" t="s">
        <v>613</v>
      </c>
      <c r="M157" s="569" t="s">
        <v>758</v>
      </c>
    </row>
    <row r="158" spans="1:13">
      <c r="A158" s="557">
        <v>6282</v>
      </c>
      <c r="B158" s="363"/>
      <c r="C158" s="363"/>
      <c r="D158" s="363"/>
      <c r="E158" s="363"/>
      <c r="F158" s="319"/>
      <c r="G158" s="319"/>
      <c r="H158" s="319"/>
      <c r="I158" s="319"/>
      <c r="J158" s="319"/>
      <c r="K158" s="560"/>
      <c r="L158" s="363"/>
      <c r="M158" s="549"/>
    </row>
    <row r="159" spans="1:13">
      <c r="A159" s="557" t="s">
        <v>990</v>
      </c>
      <c r="B159" s="363"/>
      <c r="C159" s="363">
        <v>20950</v>
      </c>
      <c r="D159" s="363">
        <v>1.1000000000000001</v>
      </c>
      <c r="E159" s="363">
        <v>5.25</v>
      </c>
      <c r="F159" s="319"/>
      <c r="G159" s="319"/>
      <c r="H159" s="319"/>
      <c r="I159" s="319"/>
      <c r="J159" s="319"/>
      <c r="K159" s="560"/>
      <c r="L159" s="363"/>
      <c r="M159" s="549"/>
    </row>
    <row r="160" spans="1:13">
      <c r="A160" s="785" t="s">
        <v>991</v>
      </c>
      <c r="B160" s="363"/>
      <c r="C160" s="363"/>
      <c r="D160" s="363">
        <v>1</v>
      </c>
      <c r="E160" s="363">
        <v>4.2699999999999996</v>
      </c>
      <c r="F160" s="319"/>
      <c r="G160" s="319"/>
      <c r="H160" s="319"/>
      <c r="I160" s="319"/>
      <c r="J160" s="319"/>
      <c r="K160" s="560"/>
      <c r="L160" s="363"/>
      <c r="M160" s="549"/>
    </row>
    <row r="161" spans="1:13">
      <c r="A161" s="363"/>
      <c r="B161" s="363"/>
      <c r="C161" s="363"/>
      <c r="D161" s="363">
        <v>0.9</v>
      </c>
      <c r="E161" s="363">
        <v>4.37</v>
      </c>
      <c r="F161" s="319"/>
      <c r="G161" s="319"/>
      <c r="H161" s="319"/>
      <c r="I161" s="319"/>
      <c r="J161" s="319"/>
      <c r="K161" s="560"/>
      <c r="L161" s="363"/>
      <c r="M161" s="549"/>
    </row>
    <row r="162" spans="1:13" ht="17.399999999999999" thickBot="1">
      <c r="A162" s="363"/>
      <c r="B162" s="363"/>
      <c r="C162" s="363"/>
      <c r="D162" s="363">
        <v>1.4</v>
      </c>
      <c r="E162" s="363">
        <v>5.66</v>
      </c>
      <c r="F162" s="319"/>
      <c r="G162" s="319"/>
      <c r="H162" s="319"/>
      <c r="I162" s="319"/>
      <c r="J162" s="319"/>
      <c r="K162" s="560"/>
      <c r="L162" s="363"/>
      <c r="M162" s="549"/>
    </row>
    <row r="163" spans="1:13" ht="17.399999999999999" thickBot="1">
      <c r="A163" s="566" t="s">
        <v>745</v>
      </c>
      <c r="B163" s="567" t="s">
        <v>56</v>
      </c>
      <c r="C163" s="568" t="s">
        <v>771</v>
      </c>
      <c r="D163" s="808" t="s">
        <v>949</v>
      </c>
      <c r="E163" s="808" t="s">
        <v>752</v>
      </c>
      <c r="F163" s="568" t="s">
        <v>756</v>
      </c>
      <c r="G163" s="568" t="s">
        <v>757</v>
      </c>
      <c r="H163" s="568" t="s">
        <v>1101</v>
      </c>
      <c r="I163" s="568" t="s">
        <v>754</v>
      </c>
      <c r="J163" s="568" t="s">
        <v>755</v>
      </c>
      <c r="K163" s="568" t="s">
        <v>753</v>
      </c>
      <c r="L163" s="569" t="s">
        <v>613</v>
      </c>
      <c r="M163" s="569" t="s">
        <v>758</v>
      </c>
    </row>
    <row r="164" spans="1:13">
      <c r="A164" s="363"/>
      <c r="B164" s="363"/>
      <c r="C164" s="363"/>
      <c r="D164" s="363"/>
      <c r="E164" s="363"/>
      <c r="F164" s="319"/>
      <c r="G164" s="319"/>
      <c r="H164" s="319"/>
      <c r="I164" s="319"/>
      <c r="J164" s="319"/>
      <c r="K164" s="560"/>
      <c r="L164" s="363"/>
      <c r="M164" s="549"/>
    </row>
    <row r="165" spans="1:13">
      <c r="A165" s="363"/>
      <c r="B165" s="363"/>
      <c r="C165" s="363"/>
      <c r="D165" s="363"/>
      <c r="E165" s="363"/>
      <c r="F165" s="319"/>
      <c r="G165" s="319"/>
      <c r="H165" s="319"/>
      <c r="I165" s="319"/>
      <c r="J165" s="319"/>
      <c r="K165" s="560"/>
      <c r="L165" s="363"/>
      <c r="M165" s="549"/>
    </row>
    <row r="166" spans="1:13">
      <c r="A166" s="363"/>
      <c r="B166" s="363"/>
      <c r="C166" s="363"/>
      <c r="D166" s="363"/>
      <c r="E166" s="363"/>
      <c r="F166" s="319"/>
      <c r="G166" s="319"/>
      <c r="H166" s="319"/>
      <c r="I166" s="319"/>
      <c r="J166" s="319"/>
      <c r="K166" s="560"/>
      <c r="L166" s="363"/>
      <c r="M166" s="549"/>
    </row>
    <row r="167" spans="1:13">
      <c r="A167" s="363"/>
      <c r="B167" s="363"/>
      <c r="C167" s="363"/>
      <c r="D167" s="363"/>
      <c r="E167" s="363"/>
      <c r="F167" s="319"/>
      <c r="G167" s="319"/>
      <c r="H167" s="319"/>
      <c r="I167" s="319"/>
      <c r="J167" s="319"/>
      <c r="K167" s="560"/>
      <c r="L167" s="363"/>
      <c r="M167" s="549"/>
    </row>
    <row r="168" spans="1:13" ht="17.399999999999999" thickBot="1">
      <c r="A168" s="363"/>
      <c r="B168" s="363"/>
      <c r="C168" s="363"/>
      <c r="D168" s="363"/>
      <c r="E168" s="363"/>
      <c r="F168" s="319"/>
      <c r="G168" s="319"/>
      <c r="H168" s="319"/>
      <c r="I168" s="319"/>
      <c r="J168" s="319"/>
      <c r="K168" s="560"/>
      <c r="L168" s="363"/>
      <c r="M168" s="549"/>
    </row>
    <row r="169" spans="1:13" ht="17.399999999999999" thickBot="1">
      <c r="A169" s="566" t="s">
        <v>745</v>
      </c>
      <c r="B169" s="567" t="s">
        <v>56</v>
      </c>
      <c r="C169" s="568" t="s">
        <v>771</v>
      </c>
      <c r="D169" s="808" t="s">
        <v>949</v>
      </c>
      <c r="E169" s="808" t="s">
        <v>752</v>
      </c>
      <c r="F169" s="568" t="s">
        <v>756</v>
      </c>
      <c r="G169" s="568" t="s">
        <v>757</v>
      </c>
      <c r="H169" s="568" t="s">
        <v>1101</v>
      </c>
      <c r="I169" s="568" t="s">
        <v>754</v>
      </c>
      <c r="J169" s="568" t="s">
        <v>755</v>
      </c>
      <c r="K169" s="568" t="s">
        <v>753</v>
      </c>
      <c r="L169" s="569" t="s">
        <v>613</v>
      </c>
      <c r="M169" s="569" t="s">
        <v>758</v>
      </c>
    </row>
    <row r="170" spans="1:13">
      <c r="A170" s="363"/>
      <c r="B170" s="363"/>
      <c r="C170" s="363"/>
      <c r="D170" s="363"/>
      <c r="E170" s="363"/>
      <c r="F170" s="319"/>
      <c r="G170" s="319"/>
      <c r="H170" s="319"/>
      <c r="I170" s="319"/>
      <c r="J170" s="319"/>
      <c r="K170" s="560"/>
      <c r="L170" s="363"/>
      <c r="M170" s="549"/>
    </row>
    <row r="171" spans="1:13">
      <c r="A171" s="363"/>
      <c r="B171" s="363"/>
      <c r="C171" s="363"/>
      <c r="D171" s="363"/>
      <c r="E171" s="363"/>
      <c r="F171" s="319"/>
      <c r="G171" s="319"/>
      <c r="H171" s="319"/>
      <c r="I171" s="319"/>
      <c r="J171" s="319"/>
      <c r="K171" s="560"/>
      <c r="L171" s="363"/>
      <c r="M171" s="549"/>
    </row>
    <row r="172" spans="1:13">
      <c r="A172" s="363"/>
      <c r="B172" s="363"/>
      <c r="C172" s="363"/>
      <c r="D172" s="363"/>
      <c r="E172" s="363"/>
      <c r="F172" s="319"/>
      <c r="G172" s="319"/>
      <c r="H172" s="319"/>
      <c r="I172" s="319"/>
      <c r="J172" s="319"/>
      <c r="K172" s="560"/>
      <c r="L172" s="363"/>
      <c r="M172" s="549"/>
    </row>
    <row r="173" spans="1:13">
      <c r="A173" s="363"/>
      <c r="B173" s="363"/>
      <c r="C173" s="363"/>
      <c r="D173" s="363"/>
      <c r="E173" s="363"/>
      <c r="F173" s="319"/>
      <c r="G173" s="319"/>
      <c r="H173" s="319"/>
      <c r="I173" s="319"/>
      <c r="J173" s="319"/>
      <c r="K173" s="560"/>
      <c r="L173" s="363"/>
      <c r="M173" s="549"/>
    </row>
    <row r="174" spans="1:13" ht="17.399999999999999" thickBot="1">
      <c r="A174" s="363"/>
      <c r="B174" s="363"/>
      <c r="C174" s="363"/>
      <c r="D174" s="363"/>
      <c r="E174" s="363"/>
      <c r="F174" s="319"/>
      <c r="G174" s="319"/>
      <c r="H174" s="319"/>
      <c r="I174" s="319"/>
      <c r="J174" s="319"/>
      <c r="K174" s="560"/>
      <c r="L174" s="363"/>
      <c r="M174" s="549"/>
    </row>
    <row r="175" spans="1:13" ht="17.399999999999999" thickBot="1">
      <c r="A175" s="566" t="s">
        <v>745</v>
      </c>
      <c r="B175" s="567" t="s">
        <v>56</v>
      </c>
      <c r="C175" s="568" t="s">
        <v>771</v>
      </c>
      <c r="D175" s="808" t="s">
        <v>949</v>
      </c>
      <c r="E175" s="808" t="s">
        <v>752</v>
      </c>
      <c r="F175" s="568" t="s">
        <v>756</v>
      </c>
      <c r="G175" s="568" t="s">
        <v>757</v>
      </c>
      <c r="H175" s="568" t="s">
        <v>1101</v>
      </c>
      <c r="I175" s="568" t="s">
        <v>754</v>
      </c>
      <c r="J175" s="568" t="s">
        <v>755</v>
      </c>
      <c r="K175" s="568" t="s">
        <v>753</v>
      </c>
      <c r="L175" s="569" t="s">
        <v>613</v>
      </c>
      <c r="M175" s="569" t="s">
        <v>758</v>
      </c>
    </row>
    <row r="176" spans="1:13">
      <c r="A176" s="363"/>
      <c r="B176" s="363"/>
      <c r="C176" s="363"/>
      <c r="D176" s="363"/>
      <c r="E176" s="363"/>
      <c r="F176" s="319"/>
      <c r="G176" s="319"/>
      <c r="H176" s="319"/>
      <c r="I176" s="319"/>
      <c r="J176" s="319"/>
      <c r="K176" s="560"/>
      <c r="L176" s="363"/>
      <c r="M176" s="549"/>
    </row>
    <row r="177" spans="1:13">
      <c r="A177" s="363"/>
      <c r="B177" s="363"/>
      <c r="C177" s="363"/>
      <c r="D177" s="363"/>
      <c r="E177" s="363"/>
      <c r="F177" s="319"/>
      <c r="G177" s="319"/>
      <c r="H177" s="319"/>
      <c r="I177" s="319"/>
      <c r="J177" s="319"/>
      <c r="K177" s="560"/>
      <c r="L177" s="363"/>
      <c r="M177" s="549"/>
    </row>
    <row r="178" spans="1:13">
      <c r="A178" s="363"/>
      <c r="B178" s="363"/>
      <c r="C178" s="363"/>
      <c r="D178" s="363"/>
      <c r="E178" s="363"/>
      <c r="F178" s="319"/>
      <c r="G178" s="319"/>
      <c r="H178" s="319"/>
      <c r="I178" s="319"/>
      <c r="J178" s="319"/>
      <c r="K178" s="560"/>
      <c r="L178" s="363"/>
      <c r="M178" s="549"/>
    </row>
    <row r="179" spans="1:13">
      <c r="A179" s="363"/>
      <c r="B179" s="363"/>
      <c r="C179" s="363"/>
      <c r="D179" s="363"/>
      <c r="E179" s="363"/>
      <c r="F179" s="319"/>
      <c r="G179" s="319"/>
      <c r="H179" s="319"/>
      <c r="I179" s="319"/>
      <c r="J179" s="319"/>
      <c r="K179" s="560"/>
      <c r="L179" s="363"/>
      <c r="M179" s="549"/>
    </row>
    <row r="180" spans="1:13">
      <c r="A180" s="363"/>
      <c r="B180" s="363"/>
      <c r="C180" s="363"/>
      <c r="D180" s="363"/>
      <c r="E180" s="363"/>
      <c r="F180" s="319"/>
      <c r="G180" s="319"/>
      <c r="H180" s="319"/>
      <c r="I180" s="319"/>
      <c r="J180" s="319"/>
      <c r="K180" s="560"/>
      <c r="L180" s="363"/>
      <c r="M180" s="549"/>
    </row>
    <row r="181" spans="1:13" ht="17.399999999999999" thickBot="1">
      <c r="A181" s="363"/>
      <c r="B181" s="363"/>
      <c r="C181" s="363"/>
      <c r="D181" s="363"/>
      <c r="E181" s="363"/>
      <c r="F181" s="319"/>
      <c r="G181" s="319"/>
      <c r="H181" s="319"/>
      <c r="I181" s="319"/>
      <c r="J181" s="319"/>
      <c r="K181" s="560"/>
      <c r="L181" s="363"/>
      <c r="M181" s="549"/>
    </row>
    <row r="182" spans="1:13" ht="17.399999999999999" thickBot="1">
      <c r="A182" s="566" t="s">
        <v>745</v>
      </c>
      <c r="B182" s="567" t="s">
        <v>56</v>
      </c>
      <c r="C182" s="568" t="s">
        <v>771</v>
      </c>
      <c r="D182" s="808" t="s">
        <v>949</v>
      </c>
      <c r="E182" s="808" t="s">
        <v>13</v>
      </c>
      <c r="F182" s="568" t="s">
        <v>756</v>
      </c>
      <c r="G182" s="568" t="s">
        <v>757</v>
      </c>
      <c r="H182" s="568" t="s">
        <v>1101</v>
      </c>
      <c r="I182" s="568" t="s">
        <v>754</v>
      </c>
      <c r="J182" s="568" t="s">
        <v>755</v>
      </c>
      <c r="K182" s="568" t="s">
        <v>753</v>
      </c>
      <c r="L182" s="569" t="s">
        <v>613</v>
      </c>
      <c r="M182" s="569" t="s">
        <v>758</v>
      </c>
    </row>
    <row r="183" spans="1:13">
      <c r="A183" s="363" t="s">
        <v>876</v>
      </c>
      <c r="B183" s="363"/>
      <c r="C183" s="557">
        <v>42.95</v>
      </c>
      <c r="D183" s="557">
        <v>3</v>
      </c>
      <c r="E183" s="557">
        <v>7</v>
      </c>
      <c r="F183" s="564"/>
      <c r="G183" s="564"/>
      <c r="H183" s="564"/>
      <c r="I183" s="564"/>
      <c r="J183" s="564"/>
      <c r="K183" s="361"/>
      <c r="L183" s="361" t="s">
        <v>751</v>
      </c>
      <c r="M183" s="549"/>
    </row>
    <row r="184" spans="1:13">
      <c r="A184" s="361" t="s">
        <v>852</v>
      </c>
      <c r="B184" s="363"/>
      <c r="C184" s="363">
        <v>43.65</v>
      </c>
      <c r="D184" s="363">
        <v>2.99</v>
      </c>
      <c r="E184" s="363">
        <v>6.85</v>
      </c>
      <c r="F184" s="564" t="s">
        <v>860</v>
      </c>
      <c r="G184" s="564" t="s">
        <v>861</v>
      </c>
      <c r="H184" s="564"/>
      <c r="I184" s="564" t="s">
        <v>862</v>
      </c>
      <c r="J184" s="564" t="s">
        <v>863</v>
      </c>
      <c r="K184" s="361" t="s">
        <v>864</v>
      </c>
      <c r="L184" s="361" t="s">
        <v>856</v>
      </c>
      <c r="M184" s="549"/>
    </row>
    <row r="185" spans="1:13">
      <c r="A185" s="363" t="s">
        <v>853</v>
      </c>
      <c r="B185" s="363"/>
      <c r="C185" s="363">
        <v>49.15</v>
      </c>
      <c r="D185" s="363">
        <v>3.37</v>
      </c>
      <c r="E185" s="363">
        <v>6.86</v>
      </c>
      <c r="F185" s="564"/>
      <c r="G185" s="564"/>
      <c r="H185" s="564"/>
      <c r="I185" s="564"/>
      <c r="J185" s="564"/>
      <c r="K185" s="361"/>
      <c r="L185" s="361" t="s">
        <v>857</v>
      </c>
      <c r="M185" s="549"/>
    </row>
    <row r="186" spans="1:13">
      <c r="A186" s="363" t="s">
        <v>854</v>
      </c>
      <c r="B186" s="363"/>
      <c r="C186" s="363">
        <v>52.2</v>
      </c>
      <c r="D186" s="363">
        <v>2.98</v>
      </c>
      <c r="E186" s="363">
        <v>5.71</v>
      </c>
      <c r="F186" s="564"/>
      <c r="G186" s="564"/>
      <c r="H186" s="564"/>
      <c r="I186" s="564"/>
      <c r="J186" s="564"/>
      <c r="K186" s="361"/>
      <c r="L186" s="361" t="s">
        <v>858</v>
      </c>
      <c r="M186" s="549"/>
    </row>
    <row r="187" spans="1:13" ht="17.399999999999999" thickBot="1">
      <c r="A187" s="363" t="s">
        <v>855</v>
      </c>
      <c r="B187" s="363"/>
      <c r="C187" s="363">
        <v>46.2</v>
      </c>
      <c r="D187" s="363">
        <v>3.58</v>
      </c>
      <c r="E187" s="363">
        <v>7.75</v>
      </c>
      <c r="F187" s="564"/>
      <c r="G187" s="564"/>
      <c r="H187" s="564"/>
      <c r="I187" s="564"/>
      <c r="J187" s="564"/>
      <c r="K187" s="361"/>
      <c r="L187" s="361" t="s">
        <v>859</v>
      </c>
      <c r="M187" s="549"/>
    </row>
    <row r="188" spans="1:13" ht="17.399999999999999" thickBot="1">
      <c r="A188" s="566" t="s">
        <v>745</v>
      </c>
      <c r="B188" s="567" t="s">
        <v>56</v>
      </c>
      <c r="C188" s="568" t="s">
        <v>771</v>
      </c>
      <c r="D188" s="808" t="s">
        <v>949</v>
      </c>
      <c r="E188" s="808" t="s">
        <v>13</v>
      </c>
      <c r="F188" s="568" t="s">
        <v>756</v>
      </c>
      <c r="G188" s="568" t="s">
        <v>757</v>
      </c>
      <c r="H188" s="568" t="s">
        <v>1101</v>
      </c>
      <c r="I188" s="568" t="s">
        <v>754</v>
      </c>
      <c r="J188" s="568" t="s">
        <v>755</v>
      </c>
      <c r="K188" s="568" t="s">
        <v>1123</v>
      </c>
      <c r="L188" s="569" t="s">
        <v>613</v>
      </c>
      <c r="M188" s="569" t="s">
        <v>758</v>
      </c>
    </row>
    <row r="189" spans="1:13">
      <c r="B189" s="363"/>
      <c r="C189" s="363">
        <v>34.950000000000003</v>
      </c>
      <c r="D189" s="363">
        <v>2.4</v>
      </c>
      <c r="E189" s="363">
        <v>6.87</v>
      </c>
      <c r="F189" s="564"/>
      <c r="G189" s="564"/>
      <c r="H189" s="564"/>
      <c r="I189" s="564"/>
      <c r="J189" s="564"/>
      <c r="K189" s="550"/>
      <c r="L189" s="361" t="s">
        <v>865</v>
      </c>
      <c r="M189" s="549"/>
    </row>
    <row r="190" spans="1:13">
      <c r="A190" s="22"/>
      <c r="B190" s="570"/>
      <c r="C190" s="570">
        <v>31.024000000000001</v>
      </c>
      <c r="D190" s="570">
        <v>2.2400000000000002</v>
      </c>
      <c r="E190" s="570">
        <v>7.22</v>
      </c>
      <c r="F190" s="578" t="s">
        <v>871</v>
      </c>
      <c r="G190" s="578" t="s">
        <v>873</v>
      </c>
      <c r="H190" s="578"/>
      <c r="I190" s="578" t="s">
        <v>874</v>
      </c>
      <c r="J190" s="578" t="s">
        <v>875</v>
      </c>
      <c r="K190" s="581" t="s">
        <v>1122</v>
      </c>
      <c r="L190" s="577" t="s">
        <v>866</v>
      </c>
      <c r="M190" s="572"/>
    </row>
    <row r="191" spans="1:13">
      <c r="A191" s="22"/>
      <c r="B191" s="363"/>
      <c r="C191" s="363">
        <v>33.909999999999997</v>
      </c>
      <c r="D191" s="363">
        <v>2.35</v>
      </c>
      <c r="E191" s="363">
        <v>6.93</v>
      </c>
      <c r="F191" s="564"/>
      <c r="G191" s="564"/>
      <c r="H191" s="564"/>
      <c r="I191" s="564"/>
      <c r="J191" s="564"/>
      <c r="K191" s="550"/>
      <c r="L191" s="361" t="s">
        <v>867</v>
      </c>
      <c r="M191" s="549"/>
    </row>
    <row r="192" spans="1:13">
      <c r="A192" s="22"/>
      <c r="B192" s="363"/>
      <c r="C192" s="363">
        <v>42.91</v>
      </c>
      <c r="D192" s="363">
        <v>2.2999999999999998</v>
      </c>
      <c r="E192" s="363">
        <v>5.36</v>
      </c>
      <c r="F192" s="564"/>
      <c r="G192" s="564"/>
      <c r="H192" s="564"/>
      <c r="I192" s="564"/>
      <c r="J192" s="564"/>
      <c r="K192" s="550"/>
      <c r="L192" s="361" t="s">
        <v>868</v>
      </c>
      <c r="M192" s="549"/>
    </row>
    <row r="193" spans="1:13" ht="17.399999999999999" thickBot="1">
      <c r="B193" s="866"/>
      <c r="C193" s="574" t="s">
        <v>890</v>
      </c>
      <c r="D193" s="574" t="s">
        <v>869</v>
      </c>
      <c r="E193" s="574">
        <v>7.81</v>
      </c>
      <c r="F193" s="579"/>
      <c r="G193" s="579"/>
      <c r="H193" s="579"/>
      <c r="I193" s="579"/>
      <c r="J193" s="579"/>
      <c r="K193" s="582"/>
      <c r="L193" s="580" t="s">
        <v>872</v>
      </c>
      <c r="M193" s="573"/>
    </row>
    <row r="194" spans="1:13" ht="17.399999999999999" thickBot="1">
      <c r="A194" s="566" t="s">
        <v>745</v>
      </c>
      <c r="B194" s="567" t="s">
        <v>56</v>
      </c>
      <c r="C194" s="568" t="s">
        <v>771</v>
      </c>
      <c r="D194" s="808" t="s">
        <v>949</v>
      </c>
      <c r="E194" s="808" t="s">
        <v>13</v>
      </c>
      <c r="F194" s="568" t="s">
        <v>756</v>
      </c>
      <c r="G194" s="568" t="s">
        <v>757</v>
      </c>
      <c r="H194" s="568" t="s">
        <v>1101</v>
      </c>
      <c r="I194" s="568" t="s">
        <v>754</v>
      </c>
      <c r="J194" s="568" t="s">
        <v>755</v>
      </c>
      <c r="K194" s="568" t="s">
        <v>753</v>
      </c>
      <c r="L194" s="569" t="s">
        <v>613</v>
      </c>
      <c r="M194" s="569" t="s">
        <v>758</v>
      </c>
    </row>
    <row r="195" spans="1:13">
      <c r="A195" s="363" t="s">
        <v>877</v>
      </c>
      <c r="B195" s="363"/>
      <c r="C195" s="363">
        <v>33.299999999999997</v>
      </c>
      <c r="D195" s="363" t="s">
        <v>790</v>
      </c>
      <c r="E195" s="363">
        <v>6.01</v>
      </c>
      <c r="F195" s="564"/>
      <c r="G195" s="564"/>
      <c r="H195" s="564"/>
      <c r="I195" s="564"/>
      <c r="J195" s="564"/>
      <c r="K195" s="550"/>
      <c r="L195" s="361" t="s">
        <v>751</v>
      </c>
      <c r="M195" s="565"/>
    </row>
    <row r="196" spans="1:13">
      <c r="A196" s="361" t="s">
        <v>880</v>
      </c>
      <c r="B196" s="363"/>
      <c r="C196" s="363"/>
      <c r="D196" s="363">
        <v>2.5</v>
      </c>
      <c r="E196" s="363">
        <v>7.49</v>
      </c>
      <c r="F196" s="564" t="s">
        <v>886</v>
      </c>
      <c r="G196" s="564" t="s">
        <v>885</v>
      </c>
      <c r="H196" s="564"/>
      <c r="I196" s="564" t="s">
        <v>887</v>
      </c>
      <c r="J196" s="564" t="s">
        <v>888</v>
      </c>
      <c r="K196" s="550" t="s">
        <v>1116</v>
      </c>
      <c r="L196" s="565" t="s">
        <v>881</v>
      </c>
      <c r="M196" s="565" t="s">
        <v>784</v>
      </c>
    </row>
    <row r="197" spans="1:13">
      <c r="A197" s="361" t="s">
        <v>878</v>
      </c>
      <c r="B197" s="363"/>
      <c r="C197" s="363" t="s">
        <v>28</v>
      </c>
      <c r="D197" s="363">
        <v>2.2000000000000002</v>
      </c>
      <c r="E197" s="363">
        <v>5.64</v>
      </c>
      <c r="F197" s="564"/>
      <c r="G197" s="564"/>
      <c r="H197" s="564"/>
      <c r="I197" s="564"/>
      <c r="J197" s="564"/>
      <c r="K197" s="550"/>
      <c r="L197" s="361" t="s">
        <v>882</v>
      </c>
      <c r="M197" s="565"/>
    </row>
    <row r="198" spans="1:13">
      <c r="A198" s="361" t="s">
        <v>879</v>
      </c>
      <c r="B198" s="363"/>
      <c r="C198" s="363"/>
      <c r="D198" s="363">
        <v>2.2000000000000002</v>
      </c>
      <c r="E198" s="363">
        <v>6.61</v>
      </c>
      <c r="F198" s="564"/>
      <c r="G198" s="564"/>
      <c r="H198" s="564"/>
      <c r="I198" s="564"/>
      <c r="J198" s="564"/>
      <c r="K198" s="550"/>
      <c r="L198" s="361" t="s">
        <v>883</v>
      </c>
      <c r="M198" s="565"/>
    </row>
    <row r="199" spans="1:13" ht="17.399999999999999" thickBot="1">
      <c r="A199" s="820" t="s">
        <v>870</v>
      </c>
      <c r="B199" s="363"/>
      <c r="C199" s="363"/>
      <c r="D199" s="363">
        <v>2.0099999999999998</v>
      </c>
      <c r="E199" s="363">
        <v>7.24</v>
      </c>
      <c r="F199" s="564"/>
      <c r="G199" s="564"/>
      <c r="H199" s="564"/>
      <c r="I199" s="564"/>
      <c r="J199" s="564"/>
      <c r="K199" s="550"/>
      <c r="L199" s="361" t="s">
        <v>884</v>
      </c>
      <c r="M199" s="565"/>
    </row>
    <row r="200" spans="1:13" ht="17.399999999999999" thickBot="1">
      <c r="A200" s="566" t="s">
        <v>745</v>
      </c>
      <c r="B200" s="567" t="s">
        <v>56</v>
      </c>
      <c r="C200" s="568" t="s">
        <v>771</v>
      </c>
      <c r="D200" s="808" t="s">
        <v>949</v>
      </c>
      <c r="E200" s="808" t="s">
        <v>13</v>
      </c>
      <c r="F200" s="568" t="s">
        <v>756</v>
      </c>
      <c r="G200" s="568" t="s">
        <v>757</v>
      </c>
      <c r="H200" s="568" t="s">
        <v>1101</v>
      </c>
      <c r="I200" s="568" t="s">
        <v>754</v>
      </c>
      <c r="J200" s="568" t="s">
        <v>755</v>
      </c>
      <c r="K200" s="568" t="s">
        <v>753</v>
      </c>
      <c r="L200" s="569" t="s">
        <v>613</v>
      </c>
      <c r="M200" s="569" t="s">
        <v>758</v>
      </c>
    </row>
    <row r="201" spans="1:13">
      <c r="A201" s="363">
        <v>6281</v>
      </c>
      <c r="B201" s="363"/>
      <c r="C201" s="363">
        <v>82.5</v>
      </c>
      <c r="D201" s="363">
        <v>5</v>
      </c>
      <c r="E201" s="363">
        <v>6.06</v>
      </c>
      <c r="F201" s="564"/>
      <c r="G201" s="564"/>
      <c r="H201" s="564"/>
      <c r="I201" s="564"/>
      <c r="J201" s="564"/>
      <c r="K201" s="562"/>
      <c r="L201" s="361"/>
      <c r="M201" s="549"/>
    </row>
    <row r="202" spans="1:13">
      <c r="A202" s="363" t="s">
        <v>791</v>
      </c>
      <c r="B202" s="363"/>
      <c r="C202" s="363"/>
      <c r="D202" s="363">
        <v>4</v>
      </c>
      <c r="E202" s="363">
        <v>5.55</v>
      </c>
      <c r="F202" s="564" t="s">
        <v>796</v>
      </c>
      <c r="G202" s="564" t="s">
        <v>795</v>
      </c>
      <c r="H202" s="564"/>
      <c r="I202" s="564" t="s">
        <v>797</v>
      </c>
      <c r="J202" s="564" t="s">
        <v>798</v>
      </c>
      <c r="K202" s="550" t="s">
        <v>1117</v>
      </c>
      <c r="L202" s="565">
        <v>44013</v>
      </c>
      <c r="M202" s="549" t="s">
        <v>799</v>
      </c>
    </row>
    <row r="203" spans="1:13">
      <c r="A203" s="361" t="s">
        <v>808</v>
      </c>
      <c r="B203" s="363"/>
      <c r="C203" s="363"/>
      <c r="D203" s="363">
        <v>4</v>
      </c>
      <c r="E203" s="363">
        <v>5.98</v>
      </c>
      <c r="F203" s="564"/>
      <c r="G203" s="564"/>
      <c r="H203" s="564"/>
      <c r="I203" s="564"/>
      <c r="J203" s="564"/>
      <c r="K203" s="550"/>
      <c r="L203" s="361"/>
      <c r="M203" s="549"/>
    </row>
    <row r="204" spans="1:13">
      <c r="A204" s="361" t="s">
        <v>792</v>
      </c>
      <c r="B204" s="363"/>
      <c r="C204" s="363"/>
      <c r="D204" s="363">
        <v>4</v>
      </c>
      <c r="E204" s="363">
        <v>5.93</v>
      </c>
      <c r="F204" s="564"/>
      <c r="G204" s="564"/>
      <c r="H204" s="564"/>
      <c r="I204" s="564"/>
      <c r="J204" s="564"/>
      <c r="K204" s="550"/>
      <c r="L204" s="361"/>
      <c r="M204" s="549"/>
    </row>
    <row r="205" spans="1:13" ht="17.399999999999999" thickBot="1">
      <c r="A205" s="361" t="s">
        <v>794</v>
      </c>
      <c r="B205" s="363"/>
      <c r="C205" s="363"/>
      <c r="D205" s="363">
        <v>4.3</v>
      </c>
      <c r="E205" s="363">
        <v>6.45</v>
      </c>
      <c r="F205" s="564"/>
      <c r="G205" s="564"/>
      <c r="H205" s="564"/>
      <c r="I205" s="564"/>
      <c r="J205" s="564"/>
      <c r="K205" s="550"/>
      <c r="L205" s="361"/>
      <c r="M205" s="549"/>
    </row>
    <row r="206" spans="1:13" ht="17.399999999999999" thickBot="1">
      <c r="A206" s="566" t="s">
        <v>745</v>
      </c>
      <c r="B206" s="567" t="s">
        <v>56</v>
      </c>
      <c r="C206" s="568" t="s">
        <v>771</v>
      </c>
      <c r="D206" s="808" t="s">
        <v>949</v>
      </c>
      <c r="E206" s="808" t="s">
        <v>752</v>
      </c>
      <c r="F206" s="568" t="s">
        <v>1032</v>
      </c>
      <c r="G206" s="568" t="s">
        <v>1033</v>
      </c>
      <c r="H206" s="568" t="s">
        <v>1101</v>
      </c>
      <c r="I206" s="568" t="s">
        <v>754</v>
      </c>
      <c r="J206" s="568" t="s">
        <v>755</v>
      </c>
      <c r="K206" s="568" t="s">
        <v>753</v>
      </c>
      <c r="L206" s="569" t="s">
        <v>613</v>
      </c>
      <c r="M206" s="569" t="s">
        <v>758</v>
      </c>
    </row>
    <row r="207" spans="1:13">
      <c r="A207" s="363">
        <v>3015</v>
      </c>
      <c r="B207" s="363"/>
      <c r="C207" s="363">
        <v>50</v>
      </c>
      <c r="D207" s="363">
        <v>3</v>
      </c>
      <c r="E207" s="363">
        <v>6</v>
      </c>
      <c r="F207" s="564"/>
      <c r="G207" s="564"/>
      <c r="H207" s="564"/>
      <c r="I207" s="564"/>
      <c r="J207" s="564"/>
      <c r="K207" s="562"/>
      <c r="L207" s="361"/>
      <c r="M207" s="549"/>
    </row>
    <row r="208" spans="1:13">
      <c r="A208" s="363" t="s">
        <v>788</v>
      </c>
      <c r="B208" s="363"/>
      <c r="C208" s="363"/>
      <c r="D208" s="363">
        <v>1.54</v>
      </c>
      <c r="E208" s="363">
        <v>6.34</v>
      </c>
      <c r="F208" s="564" t="s">
        <v>802</v>
      </c>
      <c r="G208" s="564" t="s">
        <v>803</v>
      </c>
      <c r="H208" s="564"/>
      <c r="I208" s="564" t="s">
        <v>804</v>
      </c>
      <c r="J208" s="564" t="s">
        <v>805</v>
      </c>
      <c r="K208" s="550" t="s">
        <v>1118</v>
      </c>
      <c r="L208" s="565">
        <v>44028</v>
      </c>
      <c r="M208" s="549" t="s">
        <v>806</v>
      </c>
    </row>
    <row r="209" spans="1:13">
      <c r="A209" s="361" t="s">
        <v>807</v>
      </c>
      <c r="B209" s="363"/>
      <c r="C209" s="363"/>
      <c r="D209" s="363">
        <v>1.25</v>
      </c>
      <c r="E209" s="363">
        <v>6.14</v>
      </c>
      <c r="F209" s="564"/>
      <c r="G209" s="564"/>
      <c r="H209" s="564"/>
      <c r="I209" s="564"/>
      <c r="J209" s="564"/>
      <c r="K209" s="550"/>
      <c r="L209" s="361"/>
      <c r="M209" s="549"/>
    </row>
    <row r="210" spans="1:13">
      <c r="A210" s="361" t="s">
        <v>800</v>
      </c>
      <c r="B210" s="363"/>
      <c r="C210" s="363"/>
      <c r="D210" s="363">
        <v>1.5</v>
      </c>
      <c r="E210" s="363">
        <v>5.99</v>
      </c>
      <c r="F210" s="564"/>
      <c r="G210" s="564"/>
      <c r="H210" s="564"/>
      <c r="I210" s="564"/>
      <c r="J210" s="564"/>
      <c r="K210" s="550"/>
      <c r="L210" s="361"/>
      <c r="M210" s="549"/>
    </row>
    <row r="211" spans="1:13">
      <c r="A211" s="364" t="s">
        <v>789</v>
      </c>
      <c r="B211" s="363"/>
      <c r="C211" s="363"/>
      <c r="D211" s="363">
        <v>1.5</v>
      </c>
      <c r="E211" s="363">
        <v>6.37</v>
      </c>
      <c r="F211" s="564"/>
      <c r="G211" s="564"/>
      <c r="H211" s="564"/>
      <c r="I211" s="564"/>
      <c r="J211" s="564"/>
      <c r="K211" s="550"/>
      <c r="L211" s="361"/>
      <c r="M211" s="549"/>
    </row>
    <row r="212" spans="1:13">
      <c r="A212" s="22"/>
      <c r="B212" s="22"/>
      <c r="C212" s="22"/>
      <c r="D212" s="22"/>
      <c r="E212" s="22"/>
      <c r="F212" s="25"/>
      <c r="G212" s="25"/>
      <c r="H212" s="25"/>
      <c r="I212" s="25"/>
      <c r="J212" s="25"/>
      <c r="K212" s="24"/>
      <c r="L212" s="22"/>
      <c r="M212" s="549"/>
    </row>
    <row r="213" spans="1:13">
      <c r="A213" s="22"/>
      <c r="B213" s="22"/>
      <c r="C213" s="22"/>
      <c r="D213" s="22"/>
      <c r="E213" s="22"/>
      <c r="F213" s="25"/>
      <c r="G213" s="25"/>
      <c r="H213" s="25"/>
      <c r="I213" s="25"/>
      <c r="J213" s="25"/>
      <c r="K213" s="24"/>
      <c r="L213" s="22"/>
      <c r="M213" s="549"/>
    </row>
    <row r="214" spans="1:13">
      <c r="A214" s="22"/>
      <c r="B214" s="22"/>
      <c r="C214" s="22"/>
      <c r="D214" s="22"/>
      <c r="E214" s="22"/>
      <c r="F214" s="25" t="s">
        <v>1121</v>
      </c>
      <c r="G214" s="25"/>
      <c r="H214" s="25"/>
      <c r="I214" s="25"/>
      <c r="J214" s="25"/>
      <c r="K214" s="24"/>
      <c r="L214" s="22"/>
      <c r="M214" s="549"/>
    </row>
    <row r="215" spans="1:13">
      <c r="A215" s="22"/>
      <c r="B215" s="22"/>
      <c r="C215" s="22"/>
      <c r="D215" s="22"/>
      <c r="E215" s="22"/>
      <c r="F215" s="25"/>
      <c r="G215" s="25"/>
      <c r="H215" s="25"/>
      <c r="I215" s="25"/>
      <c r="J215" s="25"/>
      <c r="K215" s="24"/>
      <c r="L215" s="22"/>
      <c r="M215" s="549"/>
    </row>
    <row r="216" spans="1:13">
      <c r="A216" s="22"/>
      <c r="B216" s="22"/>
      <c r="C216" s="22"/>
      <c r="D216" s="22"/>
      <c r="E216" s="22"/>
      <c r="F216" s="25"/>
      <c r="G216" s="25"/>
      <c r="H216" s="25"/>
      <c r="I216" s="25"/>
      <c r="J216" s="25"/>
      <c r="K216" s="24"/>
      <c r="L216" s="22"/>
      <c r="M216" s="549"/>
    </row>
    <row r="217" spans="1:13">
      <c r="A217" s="22"/>
      <c r="B217" s="22"/>
      <c r="C217" s="22"/>
      <c r="D217" s="22"/>
      <c r="E217" s="22"/>
      <c r="F217" s="25"/>
      <c r="G217" s="25"/>
      <c r="H217" s="25"/>
      <c r="I217" s="25"/>
      <c r="J217" s="25"/>
      <c r="K217" s="24"/>
      <c r="L217" s="22"/>
      <c r="M217" s="549"/>
    </row>
    <row r="218" spans="1:13">
      <c r="A218" s="22"/>
      <c r="B218" s="22"/>
      <c r="C218" s="22"/>
      <c r="D218" s="22"/>
      <c r="E218" s="22"/>
      <c r="F218" s="25"/>
      <c r="G218" s="25"/>
      <c r="H218" s="25"/>
      <c r="I218" s="25"/>
      <c r="J218" s="25"/>
      <c r="K218" s="24"/>
      <c r="L218" s="22"/>
      <c r="M218" s="549"/>
    </row>
    <row r="219" spans="1:13">
      <c r="A219" s="22"/>
      <c r="B219" s="22"/>
      <c r="C219" s="22"/>
      <c r="D219" s="22"/>
      <c r="E219" s="22"/>
      <c r="F219" s="25"/>
      <c r="G219" s="25"/>
      <c r="H219" s="25"/>
      <c r="I219" s="25"/>
      <c r="J219" s="25"/>
      <c r="K219" s="24"/>
      <c r="L219" s="22"/>
      <c r="M219" s="549"/>
    </row>
    <row r="220" spans="1:13">
      <c r="A220" s="22"/>
      <c r="B220" s="22"/>
      <c r="C220" s="22"/>
      <c r="D220" s="22"/>
      <c r="E220" s="22"/>
      <c r="F220" s="25"/>
      <c r="G220" s="25"/>
      <c r="H220" s="25"/>
      <c r="I220" s="25"/>
      <c r="J220" s="25"/>
      <c r="K220" s="24"/>
      <c r="L220" s="22"/>
      <c r="M220" s="549"/>
    </row>
    <row r="221" spans="1:13">
      <c r="A221" s="22"/>
      <c r="B221" s="22"/>
      <c r="C221" s="22"/>
      <c r="D221" s="22"/>
      <c r="E221" s="22"/>
      <c r="F221" s="25"/>
      <c r="G221" s="25"/>
      <c r="H221" s="25"/>
      <c r="I221" s="25"/>
      <c r="J221" s="25"/>
      <c r="K221" s="24"/>
      <c r="L221" s="22"/>
      <c r="M221" s="549"/>
    </row>
    <row r="222" spans="1:13">
      <c r="A222" s="22"/>
      <c r="B222" s="22"/>
      <c r="C222" s="22"/>
      <c r="D222" s="22"/>
      <c r="E222" s="22"/>
      <c r="F222" s="25"/>
      <c r="G222" s="25"/>
      <c r="H222" s="25"/>
      <c r="I222" s="25"/>
      <c r="J222" s="25"/>
      <c r="K222" s="24"/>
      <c r="L222" s="22"/>
      <c r="M222" s="549"/>
    </row>
    <row r="223" spans="1:13">
      <c r="A223" s="22"/>
      <c r="B223" s="22"/>
      <c r="C223" s="22"/>
      <c r="D223" s="22"/>
      <c r="E223" s="22"/>
      <c r="F223" s="25"/>
      <c r="G223" s="25"/>
      <c r="H223" s="25"/>
      <c r="I223" s="25"/>
      <c r="J223" s="25"/>
      <c r="K223" s="26"/>
      <c r="L223" s="22"/>
      <c r="M223" s="549"/>
    </row>
    <row r="224" spans="1:13">
      <c r="A224" s="22"/>
      <c r="B224" s="22"/>
      <c r="C224" s="22"/>
      <c r="D224" s="22"/>
      <c r="E224" s="22"/>
      <c r="F224" s="25"/>
      <c r="G224" s="25"/>
      <c r="H224" s="25"/>
      <c r="I224" s="25"/>
      <c r="J224" s="25"/>
      <c r="K224" s="26"/>
      <c r="L224" s="22"/>
      <c r="M224" s="549"/>
    </row>
    <row r="225" spans="1:13">
      <c r="A225" s="22"/>
      <c r="B225" s="22"/>
      <c r="C225" s="22"/>
      <c r="D225" s="22"/>
      <c r="E225" s="22"/>
      <c r="F225" s="25"/>
      <c r="G225" s="25"/>
      <c r="H225" s="25"/>
      <c r="I225" s="25"/>
      <c r="J225" s="25"/>
      <c r="K225" s="26"/>
      <c r="L225" s="22"/>
      <c r="M225" s="549"/>
    </row>
    <row r="226" spans="1:13">
      <c r="A226" s="22"/>
      <c r="B226" s="22"/>
      <c r="C226" s="22"/>
      <c r="D226" s="22"/>
      <c r="E226" s="22"/>
      <c r="F226" s="25"/>
      <c r="G226" s="25"/>
      <c r="H226" s="25"/>
      <c r="I226" s="25"/>
      <c r="J226" s="25"/>
      <c r="K226" s="26"/>
      <c r="L226" s="22"/>
      <c r="M226" s="549"/>
    </row>
    <row r="227" spans="1:13">
      <c r="A227" s="22"/>
      <c r="B227" s="22"/>
      <c r="C227" s="22"/>
      <c r="D227" s="22"/>
      <c r="E227" s="22"/>
      <c r="F227" s="25"/>
      <c r="G227" s="25"/>
      <c r="H227" s="25"/>
      <c r="I227" s="25"/>
      <c r="J227" s="25"/>
      <c r="K227" s="26"/>
      <c r="L227" s="22"/>
      <c r="M227" s="549"/>
    </row>
    <row r="228" spans="1:13">
      <c r="A228" s="22"/>
      <c r="B228" s="22"/>
      <c r="C228" s="22"/>
      <c r="D228" s="22"/>
      <c r="E228" s="22"/>
      <c r="F228" s="25"/>
      <c r="G228" s="25"/>
      <c r="H228" s="25"/>
      <c r="I228" s="25"/>
      <c r="J228" s="25"/>
      <c r="K228" s="26"/>
      <c r="L228" s="22"/>
      <c r="M228" s="549"/>
    </row>
    <row r="229" spans="1:13">
      <c r="A229" s="22"/>
      <c r="B229" s="22"/>
      <c r="C229" s="22"/>
      <c r="D229" s="22"/>
      <c r="E229" s="22"/>
      <c r="F229" s="25"/>
      <c r="G229" s="25"/>
      <c r="H229" s="25"/>
      <c r="I229" s="25"/>
      <c r="J229" s="25"/>
      <c r="K229" s="26"/>
      <c r="L229" s="22"/>
      <c r="M229" s="549"/>
    </row>
    <row r="230" spans="1:13">
      <c r="A230" s="22"/>
      <c r="B230" s="22"/>
      <c r="C230" s="22"/>
      <c r="D230" s="22"/>
      <c r="E230" s="22"/>
      <c r="F230" s="25"/>
      <c r="G230" s="25"/>
      <c r="H230" s="25"/>
      <c r="I230" s="25"/>
      <c r="J230" s="25"/>
      <c r="K230" s="26"/>
      <c r="L230" s="22"/>
      <c r="M230" s="549"/>
    </row>
    <row r="231" spans="1:13">
      <c r="A231" s="22"/>
      <c r="B231" s="22"/>
      <c r="C231" s="22"/>
      <c r="D231" s="22"/>
      <c r="E231" s="22"/>
      <c r="F231" s="25"/>
      <c r="G231" s="25"/>
      <c r="H231" s="25"/>
      <c r="I231" s="25"/>
      <c r="J231" s="25"/>
      <c r="K231" s="26"/>
      <c r="L231" s="22"/>
      <c r="M231" s="549"/>
    </row>
    <row r="232" spans="1:13">
      <c r="A232" s="22"/>
      <c r="B232" s="22"/>
      <c r="C232" s="22"/>
      <c r="D232" s="22"/>
      <c r="E232" s="22"/>
      <c r="F232" s="25"/>
      <c r="G232" s="25"/>
      <c r="H232" s="25"/>
      <c r="I232" s="25"/>
      <c r="J232" s="25"/>
      <c r="K232" s="26"/>
      <c r="L232" s="22"/>
      <c r="M232" s="549"/>
    </row>
    <row r="233" spans="1:13">
      <c r="A233" s="22"/>
      <c r="B233" s="22"/>
      <c r="C233" s="22"/>
      <c r="D233" s="22"/>
      <c r="E233" s="22"/>
      <c r="F233" s="25"/>
      <c r="G233" s="25"/>
      <c r="H233" s="25"/>
      <c r="I233" s="25"/>
      <c r="J233" s="25"/>
      <c r="K233" s="26"/>
      <c r="L233" s="22"/>
      <c r="M233" s="549"/>
    </row>
    <row r="234" spans="1:13">
      <c r="A234" s="22"/>
      <c r="B234" s="22"/>
      <c r="C234" s="22"/>
      <c r="D234" s="22"/>
      <c r="E234" s="22"/>
      <c r="F234" s="25"/>
      <c r="G234" s="25"/>
      <c r="H234" s="25"/>
      <c r="I234" s="25"/>
      <c r="J234" s="25"/>
      <c r="K234" s="26"/>
      <c r="L234" s="22"/>
      <c r="M234" s="549"/>
    </row>
    <row r="235" spans="1:13">
      <c r="A235" s="22"/>
      <c r="B235" s="22"/>
      <c r="C235" s="22"/>
      <c r="D235" s="22"/>
      <c r="E235" s="22"/>
      <c r="F235" s="25"/>
      <c r="G235" s="25"/>
      <c r="H235" s="25"/>
      <c r="I235" s="25"/>
      <c r="J235" s="25"/>
      <c r="K235" s="26"/>
      <c r="L235" s="22"/>
      <c r="M235" s="549"/>
    </row>
    <row r="236" spans="1:13">
      <c r="A236" s="22"/>
      <c r="B236" s="22"/>
      <c r="C236" s="22"/>
      <c r="D236" s="22"/>
      <c r="E236" s="22"/>
      <c r="F236" s="25"/>
      <c r="G236" s="25"/>
      <c r="H236" s="25"/>
      <c r="I236" s="25"/>
      <c r="J236" s="25"/>
      <c r="K236" s="26"/>
      <c r="L236" s="22"/>
      <c r="M236" s="549"/>
    </row>
    <row r="237" spans="1:13">
      <c r="A237" s="22"/>
      <c r="B237" s="22"/>
      <c r="C237" s="22"/>
      <c r="D237" s="22"/>
      <c r="E237" s="22"/>
      <c r="F237" s="25"/>
      <c r="G237" s="25"/>
      <c r="H237" s="25"/>
      <c r="I237" s="25"/>
      <c r="J237" s="25"/>
      <c r="K237" s="26"/>
      <c r="L237" s="22"/>
      <c r="M237" s="549"/>
    </row>
    <row r="238" spans="1:13">
      <c r="A238" s="22"/>
      <c r="B238" s="22"/>
      <c r="C238" s="22"/>
      <c r="D238" s="22"/>
      <c r="E238" s="22"/>
      <c r="F238" s="25"/>
      <c r="G238" s="25"/>
      <c r="H238" s="25"/>
      <c r="I238" s="25"/>
      <c r="J238" s="25"/>
      <c r="K238" s="26"/>
      <c r="L238" s="22"/>
      <c r="M238" s="549"/>
    </row>
    <row r="239" spans="1:13">
      <c r="A239" s="22"/>
      <c r="B239" s="22"/>
      <c r="C239" s="22"/>
      <c r="D239" s="22"/>
      <c r="E239" s="22"/>
      <c r="F239" s="25"/>
      <c r="G239" s="25"/>
      <c r="H239" s="25"/>
      <c r="I239" s="25"/>
      <c r="J239" s="25"/>
      <c r="K239" s="26"/>
      <c r="L239" s="22"/>
      <c r="M239" s="549"/>
    </row>
    <row r="240" spans="1:13">
      <c r="A240" s="22"/>
      <c r="B240" s="22"/>
      <c r="C240" s="22"/>
      <c r="D240" s="22"/>
      <c r="E240" s="22"/>
      <c r="F240" s="25"/>
      <c r="G240" s="25"/>
      <c r="H240" s="25"/>
      <c r="I240" s="25"/>
      <c r="J240" s="25"/>
      <c r="K240" s="26"/>
      <c r="L240" s="22"/>
      <c r="M240" s="549"/>
    </row>
    <row r="241" spans="1:13">
      <c r="A241" s="22"/>
      <c r="B241" s="22"/>
      <c r="C241" s="22"/>
      <c r="D241" s="22"/>
      <c r="E241" s="22"/>
      <c r="F241" s="25"/>
      <c r="G241" s="25"/>
      <c r="H241" s="25"/>
      <c r="I241" s="25"/>
      <c r="J241" s="25"/>
      <c r="K241" s="26"/>
      <c r="L241" s="22"/>
      <c r="M241" s="549"/>
    </row>
    <row r="242" spans="1:13">
      <c r="A242" s="22"/>
      <c r="B242" s="22"/>
      <c r="C242" s="22"/>
      <c r="D242" s="22"/>
      <c r="E242" s="22"/>
      <c r="F242" s="25"/>
      <c r="G242" s="25"/>
      <c r="H242" s="25"/>
      <c r="I242" s="25"/>
      <c r="J242" s="25"/>
      <c r="K242" s="26"/>
      <c r="L242" s="22"/>
      <c r="M242" s="549"/>
    </row>
    <row r="243" spans="1:13">
      <c r="A243" s="22"/>
      <c r="B243" s="22"/>
      <c r="C243" s="22"/>
      <c r="D243" s="22"/>
      <c r="E243" s="22"/>
      <c r="F243" s="25"/>
      <c r="G243" s="25"/>
      <c r="H243" s="25"/>
      <c r="I243" s="25"/>
      <c r="J243" s="25"/>
      <c r="K243" s="26"/>
      <c r="L243" s="22"/>
      <c r="M243" s="549"/>
    </row>
    <row r="244" spans="1:13">
      <c r="A244" s="22"/>
      <c r="B244" s="22"/>
      <c r="C244" s="22"/>
      <c r="D244" s="22"/>
      <c r="E244" s="22"/>
      <c r="F244" s="25"/>
      <c r="G244" s="25"/>
      <c r="H244" s="25"/>
      <c r="I244" s="25"/>
      <c r="J244" s="25"/>
      <c r="K244" s="26"/>
      <c r="L244" s="22"/>
      <c r="M244" s="549"/>
    </row>
    <row r="245" spans="1:13">
      <c r="A245" s="22"/>
      <c r="B245" s="22"/>
      <c r="C245" s="22"/>
      <c r="D245" s="22"/>
      <c r="E245" s="22"/>
      <c r="F245" s="25"/>
      <c r="G245" s="25"/>
      <c r="H245" s="25"/>
      <c r="I245" s="25"/>
      <c r="J245" s="25"/>
      <c r="K245" s="26"/>
      <c r="L245" s="22"/>
      <c r="M245" s="549"/>
    </row>
    <row r="246" spans="1:13">
      <c r="A246" s="22"/>
      <c r="B246" s="22"/>
      <c r="C246" s="22"/>
      <c r="D246" s="22"/>
      <c r="E246" s="22"/>
      <c r="F246" s="25"/>
      <c r="G246" s="25"/>
      <c r="H246" s="25"/>
      <c r="I246" s="25"/>
      <c r="J246" s="25"/>
      <c r="K246" s="26"/>
      <c r="L246" s="22"/>
      <c r="M246" s="549"/>
    </row>
    <row r="247" spans="1:13">
      <c r="A247" s="22"/>
      <c r="B247" s="22"/>
      <c r="C247" s="22"/>
      <c r="D247" s="22"/>
      <c r="E247" s="22"/>
      <c r="F247" s="25"/>
      <c r="G247" s="25"/>
      <c r="H247" s="25"/>
      <c r="I247" s="25"/>
      <c r="J247" s="25"/>
      <c r="K247" s="26"/>
      <c r="L247" s="22"/>
      <c r="M247" s="549"/>
    </row>
    <row r="248" spans="1:13">
      <c r="A248" s="22"/>
      <c r="B248" s="22"/>
      <c r="C248" s="22"/>
      <c r="D248" s="22"/>
      <c r="E248" s="22"/>
      <c r="F248" s="25"/>
      <c r="G248" s="25"/>
      <c r="H248" s="25"/>
      <c r="I248" s="25"/>
      <c r="J248" s="25"/>
      <c r="K248" s="26"/>
      <c r="L248" s="22"/>
      <c r="M248" s="549"/>
    </row>
    <row r="249" spans="1:13">
      <c r="A249" s="22"/>
      <c r="B249" s="22"/>
      <c r="C249" s="22"/>
      <c r="D249" s="22"/>
      <c r="E249" s="22"/>
      <c r="F249" s="25"/>
      <c r="G249" s="25"/>
      <c r="H249" s="25"/>
      <c r="I249" s="25"/>
      <c r="J249" s="25"/>
      <c r="K249" s="26"/>
      <c r="L249" s="22"/>
      <c r="M249" s="549"/>
    </row>
    <row r="250" spans="1:13">
      <c r="A250" s="22"/>
      <c r="B250" s="22"/>
      <c r="C250" s="22"/>
      <c r="D250" s="22"/>
      <c r="E250" s="22"/>
      <c r="F250" s="25"/>
      <c r="G250" s="25"/>
      <c r="H250" s="25"/>
      <c r="I250" s="25"/>
      <c r="J250" s="25"/>
      <c r="K250" s="26"/>
      <c r="L250" s="22"/>
      <c r="M250" s="549"/>
    </row>
    <row r="251" spans="1:13">
      <c r="A251" s="22"/>
      <c r="B251" s="22"/>
      <c r="C251" s="22"/>
      <c r="D251" s="22"/>
      <c r="E251" s="22"/>
      <c r="F251" s="25"/>
      <c r="G251" s="25"/>
      <c r="H251" s="25"/>
      <c r="I251" s="25"/>
      <c r="J251" s="25"/>
      <c r="K251" s="26"/>
      <c r="L251" s="22"/>
      <c r="M251" s="549"/>
    </row>
    <row r="252" spans="1:13">
      <c r="A252" s="22"/>
      <c r="B252" s="22"/>
      <c r="C252" s="22"/>
      <c r="D252" s="22"/>
      <c r="E252" s="22"/>
      <c r="F252" s="25"/>
      <c r="G252" s="25"/>
      <c r="H252" s="25"/>
      <c r="I252" s="25"/>
      <c r="J252" s="25"/>
      <c r="K252" s="26"/>
      <c r="L252" s="22"/>
      <c r="M252" s="549"/>
    </row>
    <row r="253" spans="1:13">
      <c r="A253" s="22"/>
      <c r="B253" s="22"/>
      <c r="C253" s="22"/>
      <c r="D253" s="22"/>
      <c r="E253" s="22"/>
      <c r="F253" s="25"/>
      <c r="G253" s="25"/>
      <c r="H253" s="25"/>
      <c r="I253" s="25"/>
      <c r="J253" s="25"/>
      <c r="K253" s="26"/>
      <c r="L253" s="22"/>
      <c r="M253" s="549"/>
    </row>
    <row r="254" spans="1:13">
      <c r="A254" s="22"/>
      <c r="B254" s="22"/>
      <c r="C254" s="22"/>
      <c r="D254" s="22"/>
      <c r="E254" s="22"/>
      <c r="F254" s="25"/>
      <c r="G254" s="25"/>
      <c r="H254" s="25"/>
      <c r="I254" s="25"/>
      <c r="J254" s="25"/>
      <c r="K254" s="26"/>
      <c r="L254" s="22"/>
      <c r="M254" s="549"/>
    </row>
    <row r="255" spans="1:13">
      <c r="A255" s="22"/>
      <c r="B255" s="22"/>
      <c r="C255" s="22"/>
      <c r="D255" s="22"/>
      <c r="E255" s="22"/>
      <c r="F255" s="25"/>
      <c r="G255" s="25"/>
      <c r="H255" s="25"/>
      <c r="I255" s="25"/>
      <c r="J255" s="25"/>
      <c r="K255" s="26"/>
      <c r="L255" s="22"/>
      <c r="M255" s="549"/>
    </row>
    <row r="256" spans="1:13">
      <c r="A256" s="22"/>
      <c r="B256" s="22"/>
      <c r="C256" s="22"/>
      <c r="D256" s="22"/>
      <c r="E256" s="22"/>
      <c r="F256" s="25"/>
      <c r="G256" s="25"/>
      <c r="H256" s="25"/>
      <c r="I256" s="25"/>
      <c r="J256" s="25"/>
      <c r="K256" s="26"/>
      <c r="L256" s="22"/>
      <c r="M256" s="549"/>
    </row>
    <row r="257" spans="1:13">
      <c r="A257" s="22"/>
      <c r="B257" s="22"/>
      <c r="C257" s="22"/>
      <c r="D257" s="22"/>
      <c r="E257" s="22"/>
      <c r="F257" s="25"/>
      <c r="G257" s="25"/>
      <c r="H257" s="25"/>
      <c r="I257" s="25"/>
      <c r="J257" s="25"/>
      <c r="K257" s="26"/>
      <c r="L257" s="22"/>
      <c r="M257" s="549"/>
    </row>
    <row r="258" spans="1:13">
      <c r="A258" s="22"/>
      <c r="B258" s="22"/>
      <c r="C258" s="22"/>
      <c r="D258" s="22"/>
      <c r="E258" s="22"/>
      <c r="F258" s="25"/>
      <c r="G258" s="25"/>
      <c r="H258" s="25"/>
      <c r="I258" s="25"/>
      <c r="J258" s="25"/>
      <c r="K258" s="26"/>
      <c r="L258" s="22"/>
      <c r="M258" s="549"/>
    </row>
    <row r="259" spans="1:13">
      <c r="A259" s="22"/>
      <c r="B259" s="22"/>
      <c r="C259" s="22"/>
      <c r="D259" s="22"/>
      <c r="E259" s="22"/>
      <c r="F259" s="25"/>
      <c r="G259" s="25"/>
      <c r="H259" s="25"/>
      <c r="I259" s="25"/>
      <c r="J259" s="25"/>
      <c r="K259" s="26"/>
      <c r="L259" s="22"/>
      <c r="M259" s="549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1"/>
  <sheetViews>
    <sheetView topLeftCell="A49" zoomScaleNormal="100" workbookViewId="0">
      <selection activeCell="D149" sqref="D149"/>
    </sheetView>
  </sheetViews>
  <sheetFormatPr defaultRowHeight="16.2"/>
  <cols>
    <col min="1" max="1" width="6.21875" style="151" customWidth="1"/>
    <col min="2" max="2" width="9" style="151" customWidth="1"/>
    <col min="3" max="3" width="10.21875" style="151" customWidth="1"/>
    <col min="4" max="4" width="8.77734375" customWidth="1"/>
    <col min="5" max="5" width="8.109375" customWidth="1"/>
    <col min="6" max="6" width="8.33203125" style="151" customWidth="1"/>
    <col min="7" max="9" width="6.88671875" customWidth="1"/>
    <col min="10" max="10" width="7" customWidth="1"/>
    <col min="11" max="11" width="6.44140625" customWidth="1"/>
    <col min="12" max="12" width="6.109375" customWidth="1"/>
    <col min="13" max="13" width="6.6640625" customWidth="1"/>
    <col min="14" max="14" width="6.88671875" customWidth="1"/>
    <col min="15" max="15" width="7.109375" customWidth="1"/>
    <col min="16" max="16" width="5.44140625" customWidth="1"/>
    <col min="17" max="17" width="4.6640625" customWidth="1"/>
    <col min="18" max="18" width="5.21875" customWidth="1"/>
    <col min="19" max="19" width="5.33203125" customWidth="1"/>
    <col min="20" max="20" width="5.6640625" customWidth="1"/>
    <col min="21" max="21" width="7" customWidth="1"/>
  </cols>
  <sheetData>
    <row r="1" spans="1:21">
      <c r="A1" s="895" t="s">
        <v>1185</v>
      </c>
      <c r="B1" s="838"/>
      <c r="C1" s="728" t="s">
        <v>1341</v>
      </c>
      <c r="D1" s="25"/>
      <c r="E1" s="891"/>
      <c r="F1" s="852"/>
      <c r="G1" s="853" t="s">
        <v>1189</v>
      </c>
      <c r="H1" s="853" t="s">
        <v>1187</v>
      </c>
      <c r="I1" s="853" t="s">
        <v>1189</v>
      </c>
      <c r="J1" s="853" t="s">
        <v>1188</v>
      </c>
      <c r="K1" s="853" t="s">
        <v>1325</v>
      </c>
      <c r="L1" s="898" t="s">
        <v>1190</v>
      </c>
      <c r="M1" s="853" t="s">
        <v>1307</v>
      </c>
      <c r="N1" s="853" t="s">
        <v>1189</v>
      </c>
      <c r="O1" s="898" t="s">
        <v>1188</v>
      </c>
      <c r="P1" s="853" t="s">
        <v>1313</v>
      </c>
      <c r="Q1" s="853" t="s">
        <v>1330</v>
      </c>
      <c r="R1" s="853" t="s">
        <v>1317</v>
      </c>
      <c r="S1" s="853" t="s">
        <v>1316</v>
      </c>
      <c r="T1" s="853" t="s">
        <v>1315</v>
      </c>
      <c r="U1" s="854" t="s">
        <v>1329</v>
      </c>
    </row>
    <row r="2" spans="1:21">
      <c r="A2" s="896" t="s">
        <v>1276</v>
      </c>
      <c r="B2" s="827" t="s">
        <v>1129</v>
      </c>
      <c r="C2" s="353" t="s">
        <v>1201</v>
      </c>
      <c r="D2" s="121"/>
      <c r="E2" s="822"/>
      <c r="F2" s="822"/>
      <c r="G2" s="837" t="s">
        <v>1324</v>
      </c>
      <c r="H2" s="837" t="s">
        <v>1323</v>
      </c>
      <c r="I2" s="837" t="s">
        <v>1322</v>
      </c>
      <c r="J2" s="837" t="s">
        <v>1321</v>
      </c>
      <c r="K2" s="837" t="s">
        <v>1326</v>
      </c>
      <c r="L2" s="837" t="s">
        <v>1310</v>
      </c>
      <c r="M2" s="837" t="s">
        <v>1308</v>
      </c>
      <c r="N2" s="837" t="s">
        <v>1320</v>
      </c>
      <c r="O2" s="837" t="s">
        <v>1319</v>
      </c>
      <c r="P2" s="899" t="s">
        <v>1314</v>
      </c>
      <c r="Q2" s="899" t="s">
        <v>1314</v>
      </c>
      <c r="R2" s="900" t="s">
        <v>1318</v>
      </c>
      <c r="S2" s="899" t="s">
        <v>1314</v>
      </c>
      <c r="T2" s="899" t="s">
        <v>1314</v>
      </c>
      <c r="U2" s="897" t="s">
        <v>1328</v>
      </c>
    </row>
    <row r="3" spans="1:21" ht="16.8" thickBot="1">
      <c r="A3" s="855"/>
      <c r="B3" s="856"/>
      <c r="C3" s="923" t="s">
        <v>1200</v>
      </c>
      <c r="D3" s="856"/>
      <c r="E3" s="856"/>
      <c r="F3" s="856"/>
      <c r="G3" s="857" t="s">
        <v>1301</v>
      </c>
      <c r="H3" s="857" t="s">
        <v>1302</v>
      </c>
      <c r="I3" s="857" t="s">
        <v>1303</v>
      </c>
      <c r="J3" s="857" t="s">
        <v>1304</v>
      </c>
      <c r="K3" s="857" t="s">
        <v>1305</v>
      </c>
      <c r="L3" s="857" t="s">
        <v>1306</v>
      </c>
      <c r="M3" s="857" t="s">
        <v>1309</v>
      </c>
      <c r="N3" s="857" t="s">
        <v>1311</v>
      </c>
      <c r="O3" s="857" t="s">
        <v>1312</v>
      </c>
      <c r="P3" s="901"/>
      <c r="Q3" s="902"/>
      <c r="R3" s="902"/>
      <c r="S3" s="858"/>
      <c r="T3" s="858"/>
      <c r="U3" s="859" t="s">
        <v>1327</v>
      </c>
    </row>
    <row r="4" spans="1:21">
      <c r="A4" s="844">
        <v>1</v>
      </c>
      <c r="B4" s="914" t="s">
        <v>1164</v>
      </c>
      <c r="C4" s="844" t="s">
        <v>1132</v>
      </c>
      <c r="D4" s="844" t="s">
        <v>975</v>
      </c>
      <c r="E4" s="844" t="s">
        <v>1167</v>
      </c>
      <c r="F4" s="844" t="s">
        <v>1168</v>
      </c>
      <c r="G4" s="844" t="s">
        <v>1196</v>
      </c>
      <c r="H4" s="844" t="s">
        <v>1191</v>
      </c>
      <c r="I4" s="844" t="s">
        <v>1191</v>
      </c>
      <c r="J4" s="894" t="s">
        <v>1193</v>
      </c>
      <c r="K4" s="844" t="s">
        <v>1193</v>
      </c>
      <c r="L4" s="894" t="s">
        <v>1196</v>
      </c>
      <c r="M4" s="844" t="s">
        <v>1193</v>
      </c>
      <c r="N4" s="844"/>
      <c r="O4" s="894"/>
      <c r="P4" s="844"/>
      <c r="Q4" s="844"/>
      <c r="R4" s="844"/>
      <c r="S4" s="844"/>
      <c r="T4" s="844"/>
      <c r="U4" s="844"/>
    </row>
    <row r="5" spans="1:21">
      <c r="A5" s="822">
        <v>25</v>
      </c>
      <c r="B5" s="913">
        <v>2348</v>
      </c>
      <c r="C5" s="822" t="s">
        <v>1166</v>
      </c>
      <c r="D5" s="822">
        <v>4.32</v>
      </c>
      <c r="E5" s="822">
        <v>3.8</v>
      </c>
      <c r="F5" s="822">
        <v>3.6</v>
      </c>
      <c r="G5" s="822"/>
      <c r="H5" s="822"/>
      <c r="I5" s="822"/>
      <c r="J5" s="821"/>
      <c r="K5" s="822"/>
      <c r="L5" s="821"/>
      <c r="M5" s="822"/>
      <c r="N5" s="822"/>
      <c r="O5" s="821"/>
      <c r="P5" s="822"/>
      <c r="Q5" s="822"/>
      <c r="R5" s="822"/>
      <c r="S5" s="822"/>
      <c r="T5" s="822"/>
      <c r="U5" s="822"/>
    </row>
    <row r="6" spans="1:21">
      <c r="A6" s="822">
        <v>56</v>
      </c>
      <c r="B6" s="915" t="s">
        <v>1165</v>
      </c>
      <c r="C6" s="823">
        <v>6.7000000000000004E-2</v>
      </c>
      <c r="D6" s="904">
        <v>5.49</v>
      </c>
      <c r="E6" s="822">
        <v>7.63</v>
      </c>
      <c r="F6" s="822">
        <v>8</v>
      </c>
      <c r="G6" s="822"/>
      <c r="H6" s="825"/>
      <c r="I6" s="821"/>
      <c r="J6" s="821"/>
      <c r="K6" s="823"/>
      <c r="L6" s="821"/>
      <c r="M6" s="821"/>
      <c r="N6" s="821"/>
      <c r="O6" s="821"/>
      <c r="P6" s="822"/>
      <c r="Q6" s="825"/>
      <c r="R6" s="822"/>
      <c r="S6" s="823"/>
      <c r="T6" s="822"/>
      <c r="U6" s="822"/>
    </row>
    <row r="7" spans="1:21">
      <c r="A7" s="825" t="s">
        <v>1366</v>
      </c>
      <c r="B7" s="886"/>
      <c r="C7" s="890">
        <v>102.5</v>
      </c>
      <c r="D7" s="888" t="s">
        <v>1257</v>
      </c>
      <c r="E7" s="886" t="s">
        <v>1262</v>
      </c>
      <c r="F7" s="886" t="s">
        <v>1261</v>
      </c>
      <c r="G7" s="822"/>
      <c r="H7" s="822"/>
      <c r="I7" s="821"/>
      <c r="J7" s="821"/>
      <c r="K7" s="822"/>
      <c r="L7" s="821"/>
      <c r="M7" s="821"/>
      <c r="N7" s="821"/>
      <c r="O7" s="821"/>
      <c r="P7" s="822"/>
      <c r="Q7" s="822"/>
      <c r="R7" s="822"/>
      <c r="S7" s="822"/>
      <c r="T7" s="822"/>
      <c r="U7" s="822"/>
    </row>
    <row r="8" spans="1:21">
      <c r="A8" s="828" t="s">
        <v>1342</v>
      </c>
      <c r="B8" s="888"/>
      <c r="C8" s="888"/>
      <c r="D8" s="888" t="s">
        <v>1258</v>
      </c>
      <c r="E8" s="888" t="s">
        <v>1260</v>
      </c>
      <c r="F8" s="885" t="s">
        <v>1248</v>
      </c>
      <c r="G8" s="828"/>
      <c r="H8" s="828"/>
      <c r="I8" s="821"/>
      <c r="J8" s="821" t="s">
        <v>28</v>
      </c>
      <c r="K8" s="828"/>
      <c r="L8" s="821"/>
      <c r="M8" s="821"/>
      <c r="N8" s="821"/>
      <c r="O8" s="821"/>
      <c r="P8" s="828"/>
      <c r="Q8" s="828"/>
      <c r="R8" s="828"/>
      <c r="S8" s="828"/>
      <c r="T8" s="828"/>
      <c r="U8" s="828"/>
    </row>
    <row r="9" spans="1:21">
      <c r="A9" s="828" t="s">
        <v>1343</v>
      </c>
      <c r="B9" s="888"/>
      <c r="C9" s="888"/>
      <c r="D9" s="888" t="s">
        <v>1259</v>
      </c>
      <c r="E9" s="888" t="s">
        <v>1255</v>
      </c>
      <c r="F9" s="886" t="s">
        <v>1249</v>
      </c>
      <c r="G9" s="828"/>
      <c r="H9" s="828"/>
      <c r="I9" s="821"/>
      <c r="J9" s="821"/>
      <c r="K9" s="828"/>
      <c r="L9" s="821"/>
      <c r="M9" s="821"/>
      <c r="N9" s="821"/>
      <c r="O9" s="821"/>
      <c r="P9" s="828"/>
      <c r="Q9" s="828"/>
      <c r="R9" s="828"/>
      <c r="S9" s="828"/>
      <c r="T9" s="828"/>
      <c r="U9" s="828"/>
    </row>
    <row r="10" spans="1:21">
      <c r="A10" s="822" t="s">
        <v>1363</v>
      </c>
      <c r="B10" s="886"/>
      <c r="C10" s="886"/>
      <c r="D10" s="886" t="s">
        <v>1256</v>
      </c>
      <c r="E10" s="886" t="s">
        <v>1250</v>
      </c>
      <c r="F10" s="886" t="s">
        <v>1250</v>
      </c>
      <c r="G10" s="25"/>
      <c r="H10" s="25"/>
      <c r="I10" s="821"/>
      <c r="J10" s="821"/>
      <c r="K10" s="25"/>
      <c r="L10" s="821"/>
      <c r="M10" s="821"/>
      <c r="N10" s="821"/>
      <c r="O10" s="821"/>
      <c r="P10" s="25"/>
      <c r="Q10" s="25"/>
      <c r="R10" s="25"/>
      <c r="S10" s="25"/>
      <c r="T10" s="25"/>
      <c r="U10" s="25"/>
    </row>
    <row r="11" spans="1:21">
      <c r="A11" s="846">
        <v>2</v>
      </c>
      <c r="B11" s="846" t="s">
        <v>1230</v>
      </c>
      <c r="C11" s="841" t="s">
        <v>1232</v>
      </c>
      <c r="D11" s="841" t="s">
        <v>1233</v>
      </c>
      <c r="E11" s="841" t="s">
        <v>1236</v>
      </c>
      <c r="F11" s="841" t="s">
        <v>1237</v>
      </c>
      <c r="G11" s="839"/>
      <c r="H11" s="839"/>
      <c r="I11" s="839"/>
      <c r="J11" s="839"/>
      <c r="K11" s="839"/>
      <c r="L11" s="839"/>
      <c r="M11" s="839"/>
      <c r="N11" s="839" t="s">
        <v>1238</v>
      </c>
      <c r="O11" s="839" t="s">
        <v>1238</v>
      </c>
      <c r="P11" s="839"/>
      <c r="Q11" s="868"/>
      <c r="R11" s="868"/>
      <c r="S11" s="868"/>
      <c r="T11" s="840"/>
      <c r="U11" s="840"/>
    </row>
    <row r="12" spans="1:21">
      <c r="A12" s="22">
        <v>30</v>
      </c>
      <c r="B12" s="22">
        <v>2204</v>
      </c>
      <c r="C12" s="821">
        <v>7</v>
      </c>
      <c r="D12" s="821" t="s">
        <v>1234</v>
      </c>
      <c r="E12" s="821">
        <v>1.7</v>
      </c>
      <c r="F12" s="829">
        <v>1.8</v>
      </c>
      <c r="G12" s="826"/>
      <c r="H12" s="826"/>
      <c r="I12" s="829"/>
      <c r="J12" s="826"/>
      <c r="K12" s="826"/>
      <c r="L12" s="826"/>
      <c r="M12" s="829"/>
      <c r="N12" s="829"/>
      <c r="O12" s="826"/>
      <c r="P12" s="826"/>
      <c r="Q12" s="863"/>
      <c r="R12" s="860"/>
      <c r="S12" s="860"/>
      <c r="T12" s="25"/>
      <c r="U12" s="25"/>
    </row>
    <row r="13" spans="1:21">
      <c r="A13" s="22">
        <v>8.08</v>
      </c>
      <c r="B13" s="22" t="s">
        <v>1231</v>
      </c>
      <c r="C13" s="864">
        <v>0.1037</v>
      </c>
      <c r="D13" s="821" t="s">
        <v>1235</v>
      </c>
      <c r="E13" s="821">
        <v>6</v>
      </c>
      <c r="F13" s="829">
        <v>6.3</v>
      </c>
      <c r="G13" s="826"/>
      <c r="H13" s="826"/>
      <c r="I13" s="829"/>
      <c r="J13" s="829"/>
      <c r="K13" s="826"/>
      <c r="L13" s="829"/>
      <c r="M13" s="829"/>
      <c r="N13" s="829"/>
      <c r="O13" s="829"/>
      <c r="P13" s="826"/>
      <c r="Q13" s="863"/>
      <c r="R13" s="860"/>
      <c r="S13" s="860"/>
      <c r="T13" s="25"/>
      <c r="U13" s="25"/>
    </row>
    <row r="14" spans="1:21">
      <c r="A14" s="825" t="s">
        <v>1358</v>
      </c>
      <c r="B14" s="22"/>
      <c r="C14" s="905">
        <v>67.5</v>
      </c>
      <c r="D14" s="314"/>
      <c r="E14" s="314" t="s">
        <v>1243</v>
      </c>
      <c r="F14" s="885" t="s">
        <v>1251</v>
      </c>
      <c r="G14" s="826"/>
      <c r="H14" s="834"/>
      <c r="I14" s="829" t="s">
        <v>1367</v>
      </c>
      <c r="J14" s="829"/>
      <c r="K14" s="826"/>
      <c r="L14" s="829"/>
      <c r="M14" s="829"/>
      <c r="N14" s="829"/>
      <c r="O14" s="829"/>
      <c r="P14" s="826"/>
      <c r="Q14" s="863"/>
      <c r="R14" s="860"/>
      <c r="S14" s="860"/>
      <c r="T14" s="25"/>
      <c r="U14" s="25"/>
    </row>
    <row r="15" spans="1:21">
      <c r="A15" s="828" t="s">
        <v>1342</v>
      </c>
      <c r="B15" s="22"/>
      <c r="C15" s="886"/>
      <c r="D15" s="886"/>
      <c r="E15" s="886" t="s">
        <v>1244</v>
      </c>
      <c r="F15" s="885" t="s">
        <v>1252</v>
      </c>
      <c r="G15" s="826"/>
      <c r="H15" s="861"/>
      <c r="I15" s="829"/>
      <c r="J15" s="829"/>
      <c r="K15" s="826"/>
      <c r="L15" s="829"/>
      <c r="M15" s="829"/>
      <c r="N15" s="829"/>
      <c r="O15" s="829"/>
      <c r="P15" s="826"/>
      <c r="Q15" s="863"/>
      <c r="R15" s="860"/>
      <c r="S15" s="860"/>
      <c r="T15" s="25"/>
      <c r="U15" s="25"/>
    </row>
    <row r="16" spans="1:21">
      <c r="A16" s="828" t="s">
        <v>1343</v>
      </c>
      <c r="B16" s="822" t="s">
        <v>1300</v>
      </c>
      <c r="C16" s="890"/>
      <c r="D16" s="886"/>
      <c r="E16" s="886" t="s">
        <v>1245</v>
      </c>
      <c r="F16" s="886" t="s">
        <v>1253</v>
      </c>
      <c r="G16" s="822"/>
      <c r="H16" s="822"/>
      <c r="I16" s="821"/>
      <c r="J16" s="821"/>
      <c r="K16" s="822"/>
      <c r="L16" s="821"/>
      <c r="M16" s="821"/>
      <c r="N16" s="821"/>
      <c r="O16" s="821"/>
      <c r="P16" s="822"/>
      <c r="Q16" s="822"/>
      <c r="R16" s="824"/>
      <c r="S16" s="822"/>
      <c r="T16" s="822"/>
      <c r="U16" s="822"/>
    </row>
    <row r="17" spans="1:21">
      <c r="A17" s="822" t="s">
        <v>1247</v>
      </c>
      <c r="B17" s="822"/>
      <c r="C17" s="890"/>
      <c r="D17" s="886"/>
      <c r="E17" s="886" t="s">
        <v>1246</v>
      </c>
      <c r="F17" s="886" t="s">
        <v>1254</v>
      </c>
      <c r="G17" s="822"/>
      <c r="H17" s="822"/>
      <c r="I17" s="821"/>
      <c r="J17" s="821"/>
      <c r="K17" s="822"/>
      <c r="L17" s="821"/>
      <c r="M17" s="821"/>
      <c r="N17" s="821"/>
      <c r="O17" s="821"/>
      <c r="P17" s="822"/>
      <c r="Q17" s="822"/>
      <c r="R17" s="824"/>
      <c r="S17" s="822"/>
      <c r="T17" s="822"/>
      <c r="U17" s="822"/>
    </row>
    <row r="18" spans="1:21">
      <c r="A18" s="842">
        <v>3</v>
      </c>
      <c r="B18" s="913" t="s">
        <v>1154</v>
      </c>
      <c r="C18" s="842" t="s">
        <v>1156</v>
      </c>
      <c r="D18" s="842" t="s">
        <v>1157</v>
      </c>
      <c r="E18" s="842" t="s">
        <v>1158</v>
      </c>
      <c r="F18" s="842" t="s">
        <v>1159</v>
      </c>
      <c r="G18" s="842" t="s">
        <v>1192</v>
      </c>
      <c r="H18" s="842" t="s">
        <v>1192</v>
      </c>
      <c r="I18" s="873">
        <v>-0.2</v>
      </c>
      <c r="J18" s="843" t="s">
        <v>1193</v>
      </c>
      <c r="K18" s="842"/>
      <c r="L18" s="843"/>
      <c r="M18" s="842"/>
      <c r="N18" s="842" t="s">
        <v>1192</v>
      </c>
      <c r="O18" s="843" t="s">
        <v>1192</v>
      </c>
      <c r="P18" s="842"/>
      <c r="Q18" s="842"/>
      <c r="R18" s="842"/>
      <c r="S18" s="842"/>
      <c r="T18" s="842"/>
      <c r="U18" s="842"/>
    </row>
    <row r="19" spans="1:21">
      <c r="A19" s="822">
        <v>20</v>
      </c>
      <c r="B19" s="913">
        <v>3040</v>
      </c>
      <c r="C19" s="822">
        <v>5.7</v>
      </c>
      <c r="D19" s="822">
        <v>1.5</v>
      </c>
      <c r="E19" s="822">
        <v>2</v>
      </c>
      <c r="F19" s="822">
        <v>9</v>
      </c>
      <c r="G19" s="822"/>
      <c r="H19" s="822"/>
      <c r="I19" s="822"/>
      <c r="J19" s="821"/>
      <c r="K19" s="822"/>
      <c r="L19" s="821"/>
      <c r="M19" s="822"/>
      <c r="N19" s="822"/>
      <c r="O19" s="821"/>
      <c r="P19" s="822"/>
      <c r="Q19" s="822"/>
      <c r="R19" s="822"/>
      <c r="S19" s="822"/>
      <c r="T19" s="822"/>
      <c r="U19" s="822"/>
    </row>
    <row r="20" spans="1:21">
      <c r="A20" s="822">
        <v>26</v>
      </c>
      <c r="B20" s="913" t="s">
        <v>1155</v>
      </c>
      <c r="C20" s="823">
        <v>0.1129</v>
      </c>
      <c r="D20" s="904">
        <v>3.87</v>
      </c>
      <c r="E20" s="822">
        <v>6.24</v>
      </c>
      <c r="F20" s="904">
        <v>15.54</v>
      </c>
      <c r="G20" s="822"/>
      <c r="H20" s="822"/>
      <c r="I20" s="822"/>
      <c r="J20" s="821"/>
      <c r="K20" s="823"/>
      <c r="L20" s="821"/>
      <c r="M20" s="822"/>
      <c r="N20" s="822"/>
      <c r="O20" s="821"/>
      <c r="P20" s="822"/>
      <c r="Q20" s="822"/>
      <c r="R20" s="823"/>
      <c r="S20" s="823"/>
      <c r="T20" s="822"/>
      <c r="U20" s="823"/>
    </row>
    <row r="21" spans="1:21">
      <c r="A21" s="825" t="s">
        <v>1366</v>
      </c>
      <c r="B21" s="822"/>
      <c r="C21" s="890">
        <v>49.5</v>
      </c>
      <c r="D21" s="886" t="s">
        <v>1277</v>
      </c>
      <c r="E21" s="886" t="s">
        <v>1281</v>
      </c>
      <c r="F21" s="886" t="s">
        <v>1285</v>
      </c>
      <c r="G21" s="822"/>
      <c r="H21" s="822"/>
      <c r="I21" s="821"/>
      <c r="J21" s="821"/>
      <c r="K21" s="822"/>
      <c r="L21" s="821"/>
      <c r="M21" s="821"/>
      <c r="N21" s="821"/>
      <c r="O21" s="821"/>
      <c r="P21" s="822"/>
      <c r="Q21" s="822"/>
      <c r="R21" s="824"/>
      <c r="S21" s="822"/>
      <c r="T21" s="822"/>
      <c r="U21" s="822"/>
    </row>
    <row r="22" spans="1:21">
      <c r="A22" s="828" t="s">
        <v>1342</v>
      </c>
      <c r="B22" s="822"/>
      <c r="C22" s="890"/>
      <c r="D22" s="886" t="s">
        <v>1278</v>
      </c>
      <c r="E22" s="886" t="s">
        <v>1282</v>
      </c>
      <c r="F22" s="886" t="s">
        <v>1286</v>
      </c>
      <c r="G22" s="822"/>
      <c r="H22" s="822"/>
      <c r="I22" s="821"/>
      <c r="J22" s="821"/>
      <c r="K22" s="822"/>
      <c r="L22" s="821"/>
      <c r="M22" s="821"/>
      <c r="N22" s="821"/>
      <c r="O22" s="821"/>
      <c r="P22" s="822"/>
      <c r="Q22" s="822"/>
      <c r="R22" s="824"/>
      <c r="S22" s="822"/>
      <c r="T22" s="822"/>
      <c r="U22" s="822"/>
    </row>
    <row r="23" spans="1:21">
      <c r="A23" s="828" t="s">
        <v>1343</v>
      </c>
      <c r="B23" s="822"/>
      <c r="C23" s="886"/>
      <c r="D23" s="886" t="s">
        <v>1279</v>
      </c>
      <c r="E23" s="886" t="s">
        <v>1283</v>
      </c>
      <c r="F23" s="825" t="s">
        <v>1287</v>
      </c>
      <c r="G23" s="822"/>
      <c r="H23" s="822"/>
      <c r="I23" s="821"/>
      <c r="J23" s="821"/>
      <c r="K23" s="822"/>
      <c r="L23" s="821"/>
      <c r="M23" s="821"/>
      <c r="N23" s="821"/>
      <c r="O23" s="821"/>
      <c r="P23" s="822"/>
      <c r="Q23" s="822"/>
      <c r="R23" s="822"/>
      <c r="S23" s="822"/>
      <c r="T23" s="822"/>
      <c r="U23" s="822"/>
    </row>
    <row r="24" spans="1:21">
      <c r="A24" s="822" t="s">
        <v>1247</v>
      </c>
      <c r="B24" s="822"/>
      <c r="C24" s="886"/>
      <c r="D24" s="886" t="s">
        <v>1280</v>
      </c>
      <c r="E24" s="886" t="s">
        <v>1284</v>
      </c>
      <c r="F24" s="886" t="s">
        <v>1288</v>
      </c>
      <c r="G24" s="822"/>
      <c r="H24" s="822"/>
      <c r="I24" s="821"/>
      <c r="J24" s="821"/>
      <c r="K24" s="822"/>
      <c r="L24" s="821"/>
      <c r="M24" s="821"/>
      <c r="N24" s="821"/>
      <c r="O24" s="821"/>
      <c r="P24" s="822"/>
      <c r="Q24" s="822"/>
      <c r="R24" s="822"/>
      <c r="S24" s="822"/>
      <c r="T24" s="822"/>
      <c r="U24" s="822"/>
    </row>
    <row r="25" spans="1:21">
      <c r="A25" s="839">
        <v>4</v>
      </c>
      <c r="B25" s="913" t="s">
        <v>1160</v>
      </c>
      <c r="C25" s="839" t="s">
        <v>1150</v>
      </c>
      <c r="D25" s="839" t="s">
        <v>1133</v>
      </c>
      <c r="E25" s="839" t="s">
        <v>1162</v>
      </c>
      <c r="F25" s="839" t="s">
        <v>1163</v>
      </c>
      <c r="G25" s="839" t="s">
        <v>1192</v>
      </c>
      <c r="H25" s="839" t="s">
        <v>1195</v>
      </c>
      <c r="I25" s="841" t="s">
        <v>1193</v>
      </c>
      <c r="J25" s="841"/>
      <c r="K25" s="839"/>
      <c r="L25" s="841"/>
      <c r="M25" s="841"/>
      <c r="N25" s="841"/>
      <c r="O25" s="841"/>
      <c r="P25" s="839"/>
      <c r="Q25" s="839"/>
      <c r="R25" s="839"/>
      <c r="S25" s="839"/>
      <c r="T25" s="839"/>
      <c r="U25" s="839"/>
    </row>
    <row r="26" spans="1:21">
      <c r="A26" s="822">
        <v>20</v>
      </c>
      <c r="B26" s="913">
        <v>2545</v>
      </c>
      <c r="C26" s="822">
        <v>4.5</v>
      </c>
      <c r="D26" s="822">
        <v>1.2</v>
      </c>
      <c r="E26" s="822">
        <v>1.8</v>
      </c>
      <c r="F26" s="822">
        <v>1.5</v>
      </c>
      <c r="G26" s="822"/>
      <c r="H26" s="822"/>
      <c r="I26" s="821"/>
      <c r="J26" s="821"/>
      <c r="K26" s="822"/>
      <c r="L26" s="821"/>
      <c r="M26" s="821"/>
      <c r="N26" s="821"/>
      <c r="O26" s="821"/>
      <c r="P26" s="822"/>
      <c r="Q26" s="822"/>
      <c r="R26" s="822"/>
      <c r="S26" s="822"/>
      <c r="T26" s="822"/>
      <c r="U26" s="822"/>
    </row>
    <row r="27" spans="1:21">
      <c r="A27" s="822">
        <v>16</v>
      </c>
      <c r="B27" s="913" t="s">
        <v>1161</v>
      </c>
      <c r="C27" s="823">
        <v>0.10489999999999999</v>
      </c>
      <c r="D27" s="904">
        <v>3.2</v>
      </c>
      <c r="E27" s="822">
        <v>5.85</v>
      </c>
      <c r="F27" s="822">
        <v>5.37</v>
      </c>
      <c r="G27" s="822"/>
      <c r="H27" s="822"/>
      <c r="I27" s="821"/>
      <c r="J27" s="821"/>
      <c r="K27" s="823"/>
      <c r="L27" s="821"/>
      <c r="M27" s="821"/>
      <c r="N27" s="821"/>
      <c r="O27" s="821"/>
      <c r="P27" s="822"/>
      <c r="Q27" s="822"/>
      <c r="R27" s="822"/>
      <c r="S27" s="823"/>
      <c r="T27" s="822"/>
      <c r="U27" s="822"/>
    </row>
    <row r="28" spans="1:21">
      <c r="A28" s="825" t="s">
        <v>1366</v>
      </c>
      <c r="B28" s="822"/>
      <c r="C28" s="890">
        <v>41.8</v>
      </c>
      <c r="D28" s="886" t="s">
        <v>1289</v>
      </c>
      <c r="E28" s="886" t="s">
        <v>1293</v>
      </c>
      <c r="F28" s="886" t="s">
        <v>1296</v>
      </c>
      <c r="G28" s="822"/>
      <c r="H28" s="822"/>
      <c r="I28" s="821"/>
      <c r="J28" s="821"/>
      <c r="K28" s="822"/>
      <c r="L28" s="821"/>
      <c r="M28" s="821"/>
      <c r="N28" s="821"/>
      <c r="O28" s="821"/>
      <c r="P28" s="822"/>
      <c r="Q28" s="822"/>
      <c r="R28" s="824"/>
      <c r="S28" s="822"/>
      <c r="T28" s="822"/>
      <c r="U28" s="822"/>
    </row>
    <row r="29" spans="1:21">
      <c r="A29" s="828" t="s">
        <v>1342</v>
      </c>
      <c r="B29" s="822"/>
      <c r="C29" s="886"/>
      <c r="D29" s="886" t="s">
        <v>1290</v>
      </c>
      <c r="E29" s="886" t="s">
        <v>1294</v>
      </c>
      <c r="F29" s="886" t="s">
        <v>1297</v>
      </c>
      <c r="G29" s="822"/>
      <c r="H29" s="822"/>
      <c r="I29" s="821"/>
      <c r="J29" s="821"/>
      <c r="K29" s="822"/>
      <c r="L29" s="821"/>
      <c r="M29" s="821"/>
      <c r="N29" s="821"/>
      <c r="O29" s="821"/>
      <c r="P29" s="822"/>
      <c r="Q29" s="822"/>
      <c r="R29" s="822"/>
      <c r="S29" s="822"/>
      <c r="T29" s="822"/>
      <c r="U29" s="822"/>
    </row>
    <row r="30" spans="1:21">
      <c r="A30" s="828" t="s">
        <v>1343</v>
      </c>
      <c r="B30" s="828"/>
      <c r="C30" s="888"/>
      <c r="D30" s="888" t="s">
        <v>1291</v>
      </c>
      <c r="E30" s="888" t="s">
        <v>1295</v>
      </c>
      <c r="F30" s="888" t="s">
        <v>1298</v>
      </c>
      <c r="G30" s="828"/>
      <c r="H30" s="822"/>
      <c r="I30" s="821"/>
      <c r="J30" s="821"/>
      <c r="K30" s="822"/>
      <c r="L30" s="821"/>
      <c r="M30" s="821"/>
      <c r="N30" s="821"/>
      <c r="O30" s="821"/>
      <c r="P30" s="822"/>
      <c r="Q30" s="822"/>
      <c r="R30" s="822"/>
      <c r="S30" s="822"/>
      <c r="T30" s="822"/>
      <c r="U30" s="822"/>
    </row>
    <row r="31" spans="1:21">
      <c r="A31" s="822" t="s">
        <v>1247</v>
      </c>
      <c r="B31" s="828"/>
      <c r="C31" s="888"/>
      <c r="D31" s="888" t="s">
        <v>1292</v>
      </c>
      <c r="E31" s="888" t="s">
        <v>1267</v>
      </c>
      <c r="F31" s="888" t="s">
        <v>1299</v>
      </c>
      <c r="G31" s="828"/>
      <c r="H31" s="822"/>
      <c r="I31" s="821"/>
      <c r="J31" s="821"/>
      <c r="K31" s="822"/>
      <c r="L31" s="821"/>
      <c r="M31" s="821"/>
      <c r="N31" s="821"/>
      <c r="O31" s="821"/>
      <c r="P31" s="822"/>
      <c r="Q31" s="822"/>
      <c r="R31" s="822"/>
      <c r="S31" s="822"/>
      <c r="T31" s="822"/>
      <c r="U31" s="822"/>
    </row>
    <row r="32" spans="1:21">
      <c r="A32" s="842">
        <v>5</v>
      </c>
      <c r="B32" s="913" t="s">
        <v>1169</v>
      </c>
      <c r="C32" s="842" t="s">
        <v>751</v>
      </c>
      <c r="D32" s="842" t="s">
        <v>1170</v>
      </c>
      <c r="E32" s="842" t="s">
        <v>1171</v>
      </c>
      <c r="F32" s="842" t="s">
        <v>1172</v>
      </c>
      <c r="G32" s="842" t="s">
        <v>1191</v>
      </c>
      <c r="H32" s="842" t="s">
        <v>1191</v>
      </c>
      <c r="I32" s="842"/>
      <c r="J32" s="843"/>
      <c r="K32" s="842"/>
      <c r="L32" s="843"/>
      <c r="M32" s="842"/>
      <c r="N32" s="842" t="s">
        <v>1191</v>
      </c>
      <c r="O32" s="843" t="s">
        <v>1191</v>
      </c>
      <c r="P32" s="842"/>
      <c r="Q32" s="842"/>
      <c r="R32" s="842"/>
      <c r="S32" s="842"/>
      <c r="T32" s="842"/>
      <c r="U32" s="842"/>
    </row>
    <row r="33" spans="1:21">
      <c r="A33" s="822">
        <v>18</v>
      </c>
      <c r="B33" s="913">
        <v>6206</v>
      </c>
      <c r="C33" s="822">
        <v>4</v>
      </c>
      <c r="D33" s="822">
        <v>4.5</v>
      </c>
      <c r="E33" s="822">
        <v>5</v>
      </c>
      <c r="F33" s="822">
        <v>4.5</v>
      </c>
      <c r="G33" s="822"/>
      <c r="H33" s="822"/>
      <c r="I33" s="822"/>
      <c r="J33" s="821"/>
      <c r="K33" s="822"/>
      <c r="L33" s="821"/>
      <c r="M33" s="822"/>
      <c r="N33" s="822"/>
      <c r="O33" s="821"/>
      <c r="P33" s="822"/>
      <c r="Q33" s="822"/>
      <c r="R33" s="822"/>
      <c r="S33" s="822"/>
      <c r="T33" s="822"/>
      <c r="U33" s="822"/>
    </row>
    <row r="34" spans="1:21">
      <c r="A34" s="822">
        <v>13</v>
      </c>
      <c r="B34" s="913" t="s">
        <v>1194</v>
      </c>
      <c r="C34" s="823">
        <v>5.8799999999999998E-2</v>
      </c>
      <c r="D34" s="822">
        <v>6.17</v>
      </c>
      <c r="E34" s="822">
        <v>6.2</v>
      </c>
      <c r="F34" s="822">
        <v>5.55</v>
      </c>
      <c r="G34" s="822"/>
      <c r="H34" s="822"/>
      <c r="I34" s="821"/>
      <c r="J34" s="821"/>
      <c r="K34" s="822"/>
      <c r="L34" s="821"/>
      <c r="M34" s="821"/>
      <c r="N34" s="821"/>
      <c r="O34" s="821"/>
      <c r="P34" s="822"/>
      <c r="Q34" s="822"/>
      <c r="R34" s="822"/>
      <c r="S34" s="822"/>
      <c r="T34" s="822"/>
      <c r="U34" s="822"/>
    </row>
    <row r="35" spans="1:21">
      <c r="A35" s="825" t="s">
        <v>1366</v>
      </c>
      <c r="B35" s="822"/>
      <c r="C35" s="890">
        <v>67.3</v>
      </c>
      <c r="D35" s="886" t="s">
        <v>1331</v>
      </c>
      <c r="E35" s="886" t="s">
        <v>1334</v>
      </c>
      <c r="F35" s="886">
        <v>81.099999999999994</v>
      </c>
      <c r="G35" s="822"/>
      <c r="H35" s="822"/>
      <c r="I35" s="821"/>
      <c r="J35" s="821"/>
      <c r="K35" s="822"/>
      <c r="L35" s="821"/>
      <c r="M35" s="821"/>
      <c r="N35" s="821"/>
      <c r="O35" s="821"/>
      <c r="P35" s="822"/>
      <c r="Q35" s="822"/>
      <c r="R35" s="822"/>
      <c r="S35" s="822"/>
      <c r="T35" s="822"/>
      <c r="U35" s="822"/>
    </row>
    <row r="36" spans="1:21">
      <c r="A36" s="828" t="s">
        <v>1342</v>
      </c>
      <c r="B36" s="888" t="s">
        <v>1338</v>
      </c>
      <c r="C36" s="888"/>
      <c r="D36" s="888" t="s">
        <v>1332</v>
      </c>
      <c r="E36" s="888" t="s">
        <v>1335</v>
      </c>
      <c r="F36" s="888"/>
      <c r="G36" s="828"/>
      <c r="H36" s="822"/>
      <c r="I36" s="821"/>
      <c r="J36" s="821"/>
      <c r="K36" s="822"/>
      <c r="L36" s="821"/>
      <c r="M36" s="821"/>
      <c r="N36" s="821"/>
      <c r="O36" s="821"/>
      <c r="P36" s="822"/>
      <c r="Q36" s="822"/>
      <c r="R36" s="822"/>
      <c r="S36" s="822"/>
      <c r="T36" s="822"/>
      <c r="U36" s="822"/>
    </row>
    <row r="37" spans="1:21">
      <c r="A37" s="828" t="s">
        <v>1343</v>
      </c>
      <c r="B37" s="888" t="s">
        <v>1339</v>
      </c>
      <c r="C37" s="888"/>
      <c r="D37" s="888" t="s">
        <v>1333</v>
      </c>
      <c r="E37" s="888"/>
      <c r="F37" s="888"/>
      <c r="G37" s="828"/>
      <c r="H37" s="822"/>
      <c r="I37" s="821"/>
      <c r="J37" s="821"/>
      <c r="K37" s="822"/>
      <c r="L37" s="821"/>
      <c r="M37" s="821"/>
      <c r="N37" s="821"/>
      <c r="O37" s="821"/>
      <c r="P37" s="822"/>
      <c r="Q37" s="822"/>
      <c r="R37" s="822"/>
      <c r="S37" s="822"/>
      <c r="T37" s="822"/>
      <c r="U37" s="822"/>
    </row>
    <row r="38" spans="1:21">
      <c r="A38" s="822" t="s">
        <v>1247</v>
      </c>
      <c r="B38" s="888"/>
      <c r="C38" s="888"/>
      <c r="D38" s="903" t="s">
        <v>1337</v>
      </c>
      <c r="E38" s="888" t="s">
        <v>1336</v>
      </c>
      <c r="F38" s="888"/>
      <c r="G38" s="828"/>
      <c r="H38" s="822"/>
      <c r="I38" s="821"/>
      <c r="J38" s="821"/>
      <c r="K38" s="822"/>
      <c r="L38" s="821"/>
      <c r="M38" s="821"/>
      <c r="N38" s="821"/>
      <c r="O38" s="821"/>
      <c r="P38" s="822"/>
      <c r="Q38" s="822"/>
      <c r="R38" s="822"/>
      <c r="S38" s="822"/>
      <c r="T38" s="822"/>
      <c r="U38" s="822"/>
    </row>
    <row r="39" spans="1:21">
      <c r="A39" s="839">
        <v>6</v>
      </c>
      <c r="B39" s="839" t="s">
        <v>1136</v>
      </c>
      <c r="C39" s="839" t="s">
        <v>1139</v>
      </c>
      <c r="D39" s="839" t="s">
        <v>1140</v>
      </c>
      <c r="E39" s="839" t="s">
        <v>1141</v>
      </c>
      <c r="F39" s="839" t="s">
        <v>1142</v>
      </c>
      <c r="G39" s="839"/>
      <c r="H39" s="839"/>
      <c r="I39" s="839" t="s">
        <v>1192</v>
      </c>
      <c r="J39" s="839" t="s">
        <v>1193</v>
      </c>
      <c r="K39" s="839"/>
      <c r="L39" s="839"/>
      <c r="M39" s="839" t="s">
        <v>1199</v>
      </c>
      <c r="N39" s="839"/>
      <c r="O39" s="839"/>
      <c r="P39" s="839"/>
      <c r="Q39" s="839"/>
      <c r="R39" s="839"/>
      <c r="S39" s="839"/>
      <c r="T39" s="839"/>
      <c r="U39" s="839"/>
    </row>
    <row r="40" spans="1:21">
      <c r="A40" s="822">
        <v>3</v>
      </c>
      <c r="B40" s="822" t="s">
        <v>1137</v>
      </c>
      <c r="C40" s="822">
        <v>4</v>
      </c>
      <c r="D40" s="822">
        <v>3.5</v>
      </c>
      <c r="E40" s="822">
        <v>3.5</v>
      </c>
      <c r="F40" s="822">
        <v>2.98</v>
      </c>
      <c r="G40" s="822"/>
      <c r="H40" s="822"/>
      <c r="I40" s="822"/>
      <c r="J40" s="822"/>
      <c r="K40" s="822"/>
      <c r="L40" s="822"/>
      <c r="M40" s="822"/>
      <c r="N40" s="822"/>
      <c r="O40" s="822"/>
      <c r="P40" s="822"/>
      <c r="Q40" s="822"/>
      <c r="R40" s="822"/>
      <c r="S40" s="822"/>
      <c r="T40" s="822"/>
      <c r="U40" s="822"/>
    </row>
    <row r="41" spans="1:21" ht="16.8">
      <c r="A41" s="822">
        <v>25</v>
      </c>
      <c r="B41" s="825" t="s">
        <v>1138</v>
      </c>
      <c r="C41" s="823">
        <v>7.1300000000000002E-2</v>
      </c>
      <c r="D41" s="822">
        <v>6.16</v>
      </c>
      <c r="E41" s="822">
        <v>7.08</v>
      </c>
      <c r="F41" s="822">
        <v>7.31</v>
      </c>
      <c r="G41" s="822"/>
      <c r="H41" s="822"/>
      <c r="I41" s="821"/>
      <c r="J41" s="365"/>
      <c r="K41" s="822"/>
      <c r="L41" s="365"/>
      <c r="M41" s="821"/>
      <c r="N41" s="821"/>
      <c r="O41" s="365"/>
      <c r="P41" s="822"/>
      <c r="Q41" s="822"/>
      <c r="R41" s="822"/>
      <c r="S41" s="822"/>
      <c r="T41" s="822"/>
      <c r="U41" s="822"/>
    </row>
    <row r="42" spans="1:21">
      <c r="A42" s="825" t="s">
        <v>1366</v>
      </c>
      <c r="B42" s="822"/>
      <c r="C42" s="890">
        <v>56.3</v>
      </c>
      <c r="D42" s="886" t="s">
        <v>1344</v>
      </c>
      <c r="E42" s="886" t="s">
        <v>1347</v>
      </c>
      <c r="F42" s="886" t="s">
        <v>1340</v>
      </c>
      <c r="G42" s="822"/>
      <c r="H42" s="822"/>
      <c r="I42" s="821"/>
      <c r="J42" s="821"/>
      <c r="K42" s="822"/>
      <c r="L42" s="821"/>
      <c r="M42" s="821"/>
      <c r="N42" s="821"/>
      <c r="O42" s="821"/>
      <c r="P42" s="822"/>
      <c r="Q42" s="822"/>
      <c r="R42" s="822"/>
      <c r="S42" s="822"/>
      <c r="T42" s="822"/>
      <c r="U42" s="822"/>
    </row>
    <row r="43" spans="1:21">
      <c r="A43" s="828" t="s">
        <v>1342</v>
      </c>
      <c r="B43" s="828"/>
      <c r="C43" s="893"/>
      <c r="D43" s="888" t="s">
        <v>1345</v>
      </c>
      <c r="E43" s="888" t="s">
        <v>1348</v>
      </c>
      <c r="F43" s="888"/>
      <c r="G43" s="828"/>
      <c r="H43" s="822"/>
      <c r="I43" s="821"/>
      <c r="J43" s="821"/>
      <c r="K43" s="822"/>
      <c r="L43" s="821"/>
      <c r="M43" s="821"/>
      <c r="N43" s="821"/>
      <c r="O43" s="821"/>
      <c r="P43" s="822"/>
      <c r="Q43" s="822"/>
      <c r="R43" s="822"/>
      <c r="S43" s="822"/>
      <c r="T43" s="822"/>
      <c r="U43" s="822"/>
    </row>
    <row r="44" spans="1:21">
      <c r="A44" s="828" t="s">
        <v>1343</v>
      </c>
      <c r="B44" s="828"/>
      <c r="C44" s="893"/>
      <c r="D44" s="888" t="s">
        <v>1346</v>
      </c>
      <c r="E44" s="887" t="s">
        <v>1350</v>
      </c>
      <c r="F44" s="888"/>
      <c r="G44" s="828"/>
      <c r="H44" s="822"/>
      <c r="I44" s="821"/>
      <c r="J44" s="821"/>
      <c r="K44" s="822"/>
      <c r="L44" s="821"/>
      <c r="M44" s="821"/>
      <c r="N44" s="821"/>
      <c r="O44" s="821"/>
      <c r="P44" s="822"/>
      <c r="Q44" s="822"/>
      <c r="R44" s="822"/>
      <c r="S44" s="822"/>
      <c r="T44" s="822"/>
      <c r="U44" s="822"/>
    </row>
    <row r="45" spans="1:21">
      <c r="A45" s="822" t="s">
        <v>1247</v>
      </c>
      <c r="B45" s="828"/>
      <c r="C45" s="888"/>
      <c r="D45" s="888" t="s">
        <v>1351</v>
      </c>
      <c r="E45" s="888" t="s">
        <v>1349</v>
      </c>
      <c r="F45" s="888"/>
      <c r="G45" s="828"/>
      <c r="H45" s="822"/>
      <c r="I45" s="821"/>
      <c r="J45" s="821"/>
      <c r="K45" s="822"/>
      <c r="L45" s="821"/>
      <c r="M45" s="821"/>
      <c r="N45" s="821"/>
      <c r="O45" s="821"/>
      <c r="P45" s="822"/>
      <c r="Q45" s="822"/>
      <c r="R45" s="822"/>
      <c r="S45" s="822"/>
      <c r="T45" s="822"/>
      <c r="U45" s="822"/>
    </row>
    <row r="46" spans="1:21">
      <c r="A46" s="842">
        <v>7</v>
      </c>
      <c r="B46" s="913" t="s">
        <v>1148</v>
      </c>
      <c r="C46" s="842" t="s">
        <v>1150</v>
      </c>
      <c r="D46" s="842" t="s">
        <v>1151</v>
      </c>
      <c r="E46" s="842" t="s">
        <v>1152</v>
      </c>
      <c r="F46" s="842" t="s">
        <v>1153</v>
      </c>
      <c r="G46" s="842" t="s">
        <v>1193</v>
      </c>
      <c r="H46" s="842" t="s">
        <v>1193</v>
      </c>
      <c r="I46" s="843"/>
      <c r="J46" s="843"/>
      <c r="K46" s="842"/>
      <c r="L46" s="843"/>
      <c r="M46" s="843"/>
      <c r="N46" s="843"/>
      <c r="O46" s="843"/>
      <c r="P46" s="842"/>
      <c r="Q46" s="842"/>
      <c r="R46" s="842"/>
      <c r="S46" s="842"/>
      <c r="T46" s="842"/>
      <c r="U46" s="842"/>
    </row>
    <row r="47" spans="1:21">
      <c r="A47" s="826">
        <v>21</v>
      </c>
      <c r="B47" s="913">
        <v>2433</v>
      </c>
      <c r="C47" s="822">
        <v>3.6</v>
      </c>
      <c r="D47" s="822">
        <v>3.8</v>
      </c>
      <c r="E47" s="822">
        <v>3.5</v>
      </c>
      <c r="F47" s="822">
        <v>3.5</v>
      </c>
      <c r="G47" s="822"/>
      <c r="H47" s="822"/>
      <c r="I47" s="821"/>
      <c r="J47" s="821"/>
      <c r="K47" s="822"/>
      <c r="L47" s="821"/>
      <c r="M47" s="821"/>
      <c r="N47" s="821"/>
      <c r="O47" s="821"/>
      <c r="P47" s="822"/>
      <c r="Q47" s="822"/>
      <c r="R47" s="822"/>
      <c r="S47" s="822"/>
      <c r="T47" s="822"/>
      <c r="U47" s="822"/>
    </row>
    <row r="48" spans="1:21">
      <c r="A48" s="826">
        <v>14</v>
      </c>
      <c r="B48" s="913" t="s">
        <v>1149</v>
      </c>
      <c r="C48" s="823">
        <v>6.6100000000000006E-2</v>
      </c>
      <c r="D48" s="822">
        <v>6.81</v>
      </c>
      <c r="E48" s="822">
        <v>6.99</v>
      </c>
      <c r="F48" s="822">
        <v>7.53</v>
      </c>
      <c r="G48" s="822"/>
      <c r="H48" s="822"/>
      <c r="I48" s="821"/>
      <c r="J48" s="821"/>
      <c r="K48" s="822"/>
      <c r="L48" s="821"/>
      <c r="M48" s="821"/>
      <c r="N48" s="821"/>
      <c r="O48" s="821"/>
      <c r="P48" s="822"/>
      <c r="Q48" s="822"/>
      <c r="R48" s="822"/>
      <c r="S48" s="822"/>
      <c r="T48" s="822"/>
      <c r="U48" s="822"/>
    </row>
    <row r="49" spans="1:21">
      <c r="A49" s="825" t="s">
        <v>1366</v>
      </c>
      <c r="B49" s="822"/>
      <c r="C49" s="890">
        <v>54.3</v>
      </c>
      <c r="D49" s="886" t="s">
        <v>1352</v>
      </c>
      <c r="E49" s="886"/>
      <c r="F49" s="886"/>
      <c r="G49" s="822"/>
      <c r="H49" s="822"/>
      <c r="I49" s="821"/>
      <c r="J49" s="821"/>
      <c r="K49" s="822"/>
      <c r="L49" s="821"/>
      <c r="M49" s="821"/>
      <c r="N49" s="821"/>
      <c r="O49" s="821"/>
      <c r="P49" s="822"/>
      <c r="Q49" s="822"/>
      <c r="R49" s="822"/>
      <c r="S49" s="822"/>
      <c r="T49" s="822"/>
      <c r="U49" s="822"/>
    </row>
    <row r="50" spans="1:21">
      <c r="A50" s="828" t="s">
        <v>1342</v>
      </c>
      <c r="B50" s="822"/>
      <c r="C50" s="890"/>
      <c r="D50" s="886" t="s">
        <v>1353</v>
      </c>
      <c r="E50" s="886"/>
      <c r="F50" s="886"/>
      <c r="G50" s="822"/>
      <c r="H50" s="822"/>
      <c r="I50" s="821"/>
      <c r="J50" s="821"/>
      <c r="K50" s="822"/>
      <c r="L50" s="821"/>
      <c r="M50" s="821"/>
      <c r="N50" s="821"/>
      <c r="O50" s="821"/>
      <c r="P50" s="822"/>
      <c r="Q50" s="822"/>
      <c r="R50" s="822"/>
      <c r="S50" s="822"/>
      <c r="T50" s="822"/>
      <c r="U50" s="822"/>
    </row>
    <row r="51" spans="1:21">
      <c r="A51" s="828" t="s">
        <v>1343</v>
      </c>
      <c r="B51" s="822"/>
      <c r="C51" s="886"/>
      <c r="D51" s="886" t="s">
        <v>1354</v>
      </c>
      <c r="E51" s="886"/>
      <c r="F51" s="886"/>
      <c r="G51" s="822"/>
      <c r="H51" s="822"/>
      <c r="I51" s="821"/>
      <c r="J51" s="821"/>
      <c r="K51" s="822"/>
      <c r="L51" s="821"/>
      <c r="M51" s="821"/>
      <c r="N51" s="821"/>
      <c r="O51" s="821"/>
      <c r="P51" s="822"/>
      <c r="Q51" s="822"/>
      <c r="R51" s="822"/>
      <c r="S51" s="822"/>
      <c r="T51" s="822"/>
      <c r="U51" s="822"/>
    </row>
    <row r="52" spans="1:21">
      <c r="A52" s="822" t="s">
        <v>1247</v>
      </c>
      <c r="B52" s="822"/>
      <c r="C52" s="886"/>
      <c r="D52" s="886" t="s">
        <v>1351</v>
      </c>
      <c r="E52" s="886"/>
      <c r="F52" s="886"/>
      <c r="G52" s="822"/>
      <c r="H52" s="822"/>
      <c r="I52" s="822"/>
      <c r="J52" s="821"/>
      <c r="K52" s="822"/>
      <c r="L52" s="821"/>
      <c r="M52" s="822"/>
      <c r="N52" s="822"/>
      <c r="O52" s="821"/>
      <c r="P52" s="822"/>
      <c r="Q52" s="822"/>
      <c r="R52" s="822"/>
      <c r="S52" s="822"/>
      <c r="T52" s="822"/>
      <c r="U52" s="822"/>
    </row>
    <row r="53" spans="1:21">
      <c r="A53" s="839">
        <v>8</v>
      </c>
      <c r="B53" s="839" t="s">
        <v>1145</v>
      </c>
      <c r="C53" s="839" t="s">
        <v>1143</v>
      </c>
      <c r="D53" s="839" t="s">
        <v>1263</v>
      </c>
      <c r="E53" s="839" t="s">
        <v>1146</v>
      </c>
      <c r="F53" s="839" t="s">
        <v>1147</v>
      </c>
      <c r="G53" s="846"/>
      <c r="H53" s="846"/>
      <c r="I53" s="846" t="s">
        <v>1192</v>
      </c>
      <c r="J53" s="846" t="s">
        <v>1193</v>
      </c>
      <c r="K53" s="846"/>
      <c r="L53" s="846"/>
      <c r="M53" s="846"/>
      <c r="N53" s="846"/>
      <c r="O53" s="846"/>
      <c r="P53" s="840"/>
      <c r="Q53" s="839"/>
      <c r="R53" s="839"/>
      <c r="S53" s="839"/>
      <c r="T53" s="839"/>
      <c r="U53" s="839"/>
    </row>
    <row r="54" spans="1:21">
      <c r="A54" s="822">
        <v>22</v>
      </c>
      <c r="B54" s="822">
        <v>2546</v>
      </c>
      <c r="C54" s="822">
        <v>3.6</v>
      </c>
      <c r="D54" s="822">
        <v>3</v>
      </c>
      <c r="E54" s="822">
        <v>3</v>
      </c>
      <c r="F54" s="822">
        <v>2.16</v>
      </c>
      <c r="G54" s="22"/>
      <c r="H54" s="22"/>
      <c r="I54" s="22"/>
      <c r="J54" s="22"/>
      <c r="K54" s="22"/>
      <c r="L54" s="22"/>
      <c r="M54" s="22"/>
      <c r="N54" s="22"/>
      <c r="O54" s="22"/>
      <c r="P54" s="25"/>
      <c r="Q54" s="822"/>
      <c r="R54" s="822"/>
      <c r="S54" s="822"/>
      <c r="T54" s="822"/>
      <c r="U54" s="822"/>
    </row>
    <row r="55" spans="1:21">
      <c r="A55" s="822">
        <v>21</v>
      </c>
      <c r="B55" s="822" t="s">
        <v>1144</v>
      </c>
      <c r="C55" s="823">
        <v>7.17E-2</v>
      </c>
      <c r="D55" s="822">
        <v>6.75</v>
      </c>
      <c r="E55" s="822">
        <v>7.71</v>
      </c>
      <c r="F55" s="822">
        <v>8.5</v>
      </c>
      <c r="G55" s="22"/>
      <c r="H55" s="22"/>
      <c r="I55" s="22"/>
      <c r="J55" s="22"/>
      <c r="K55" s="22"/>
      <c r="L55" s="22"/>
      <c r="M55" s="22"/>
      <c r="N55" s="22"/>
      <c r="O55" s="22"/>
      <c r="P55" s="25"/>
      <c r="Q55" s="822"/>
      <c r="R55" s="822"/>
      <c r="S55" s="822"/>
      <c r="T55" s="822"/>
      <c r="U55" s="822"/>
    </row>
    <row r="56" spans="1:21">
      <c r="A56" s="825" t="s">
        <v>1366</v>
      </c>
      <c r="B56" s="822"/>
      <c r="C56" s="890">
        <v>50</v>
      </c>
      <c r="D56" s="886" t="s">
        <v>1264</v>
      </c>
      <c r="E56" s="886" t="s">
        <v>1268</v>
      </c>
      <c r="F56" s="886" t="s">
        <v>1272</v>
      </c>
      <c r="G56" s="22"/>
      <c r="H56" s="22"/>
      <c r="I56" s="22"/>
      <c r="J56" s="22"/>
      <c r="K56" s="22"/>
      <c r="L56" s="22"/>
      <c r="M56" s="22"/>
      <c r="N56" s="22"/>
      <c r="O56" s="22"/>
      <c r="P56" s="25"/>
      <c r="Q56" s="822"/>
      <c r="R56" s="822"/>
      <c r="S56" s="822"/>
      <c r="T56" s="822"/>
      <c r="U56" s="822"/>
    </row>
    <row r="57" spans="1:21">
      <c r="A57" s="828" t="s">
        <v>1342</v>
      </c>
      <c r="B57" s="22"/>
      <c r="C57" s="886"/>
      <c r="D57" s="886" t="s">
        <v>1265</v>
      </c>
      <c r="E57" s="886" t="s">
        <v>1269</v>
      </c>
      <c r="F57" s="886" t="s">
        <v>1273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>
      <c r="A58" s="828" t="s">
        <v>1343</v>
      </c>
      <c r="B58" s="22"/>
      <c r="C58" s="886"/>
      <c r="D58" s="886" t="s">
        <v>1266</v>
      </c>
      <c r="E58" s="886" t="s">
        <v>1270</v>
      </c>
      <c r="F58" s="886" t="s">
        <v>1274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>
      <c r="A59" s="822" t="s">
        <v>1247</v>
      </c>
      <c r="B59" s="22"/>
      <c r="C59" s="886"/>
      <c r="D59" s="886" t="s">
        <v>1267</v>
      </c>
      <c r="E59" s="886" t="s">
        <v>1271</v>
      </c>
      <c r="F59" s="886" t="s">
        <v>1275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>
      <c r="A60" s="850">
        <v>9</v>
      </c>
      <c r="B60" s="913" t="s">
        <v>810</v>
      </c>
      <c r="C60" s="842" t="s">
        <v>751</v>
      </c>
      <c r="D60" s="842" t="s">
        <v>838</v>
      </c>
      <c r="E60" s="842" t="s">
        <v>839</v>
      </c>
      <c r="F60" s="842" t="s">
        <v>840</v>
      </c>
      <c r="G60" s="842" t="s">
        <v>1191</v>
      </c>
      <c r="H60" s="842" t="s">
        <v>1191</v>
      </c>
      <c r="I60" s="845"/>
      <c r="J60" s="845"/>
      <c r="K60" s="842" t="s">
        <v>1191</v>
      </c>
      <c r="L60" s="845"/>
      <c r="M60" s="845"/>
      <c r="N60" s="845"/>
      <c r="O60" s="845"/>
      <c r="P60" s="842" t="s">
        <v>1191</v>
      </c>
      <c r="Q60" s="842" t="s">
        <v>1191</v>
      </c>
      <c r="R60" s="842" t="s">
        <v>1191</v>
      </c>
      <c r="S60" s="842" t="s">
        <v>1191</v>
      </c>
      <c r="T60" s="842" t="s">
        <v>1191</v>
      </c>
      <c r="U60" s="842" t="s">
        <v>1191</v>
      </c>
    </row>
    <row r="61" spans="1:21">
      <c r="A61" s="22">
        <v>58</v>
      </c>
      <c r="B61" s="913">
        <v>1102</v>
      </c>
      <c r="C61" s="822">
        <v>3.55</v>
      </c>
      <c r="D61" s="822">
        <v>3</v>
      </c>
      <c r="E61" s="822">
        <v>2.8</v>
      </c>
      <c r="F61" s="822">
        <v>1.2</v>
      </c>
      <c r="G61" s="822"/>
      <c r="H61" s="822"/>
      <c r="I61" s="25"/>
      <c r="J61" s="25"/>
      <c r="K61" s="822"/>
      <c r="L61" s="25"/>
      <c r="M61" s="25"/>
      <c r="N61" s="25"/>
      <c r="O61" s="25"/>
      <c r="P61" s="822"/>
      <c r="Q61" s="822"/>
      <c r="R61" s="822"/>
      <c r="S61" s="822"/>
      <c r="T61" s="822"/>
      <c r="U61" s="822"/>
    </row>
    <row r="62" spans="1:21">
      <c r="A62" s="22">
        <v>10</v>
      </c>
      <c r="B62" s="913" t="s">
        <v>291</v>
      </c>
      <c r="C62" s="823">
        <v>7.4999999999999997E-2</v>
      </c>
      <c r="D62" s="904">
        <v>6.48</v>
      </c>
      <c r="E62" s="904">
        <v>5.98</v>
      </c>
      <c r="F62" s="904">
        <v>2.64</v>
      </c>
      <c r="G62" s="822"/>
      <c r="H62" s="822"/>
      <c r="I62" s="821"/>
      <c r="J62" s="821"/>
      <c r="K62" s="823" t="s">
        <v>28</v>
      </c>
      <c r="L62" s="821"/>
      <c r="M62" s="821"/>
      <c r="N62" s="821"/>
      <c r="O62" s="821"/>
      <c r="P62" s="822"/>
      <c r="Q62" s="822"/>
      <c r="R62" s="823"/>
      <c r="S62" s="823"/>
      <c r="T62" s="823"/>
      <c r="U62" s="823"/>
    </row>
    <row r="63" spans="1:21">
      <c r="A63" s="825" t="s">
        <v>1366</v>
      </c>
      <c r="B63" s="22"/>
      <c r="C63" s="824">
        <v>47.3</v>
      </c>
      <c r="D63" s="25"/>
      <c r="E63" s="25"/>
      <c r="F63" s="22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>
      <c r="A64" s="828" t="s">
        <v>1342</v>
      </c>
      <c r="B64" s="22"/>
      <c r="C64" s="824"/>
      <c r="D64" s="25"/>
      <c r="E64" s="25"/>
      <c r="F64" s="22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>
      <c r="A65" s="828" t="s">
        <v>1343</v>
      </c>
      <c r="B65" s="22"/>
      <c r="C65" s="824"/>
      <c r="D65" s="25"/>
      <c r="E65" s="25"/>
      <c r="F65" s="22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>
      <c r="A66" s="822" t="s">
        <v>1247</v>
      </c>
      <c r="B66" s="22"/>
      <c r="C66" s="22"/>
      <c r="D66" s="25"/>
      <c r="E66" s="25"/>
      <c r="F66" s="22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>
      <c r="A67" s="822" t="s">
        <v>1247</v>
      </c>
      <c r="B67" s="22"/>
      <c r="C67" s="22"/>
      <c r="D67" s="25"/>
      <c r="E67" s="25"/>
      <c r="F67" s="22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>
      <c r="A68" s="839">
        <v>10</v>
      </c>
      <c r="B68" s="913" t="s">
        <v>1180</v>
      </c>
      <c r="C68" s="839" t="s">
        <v>1132</v>
      </c>
      <c r="D68" s="839" t="s">
        <v>1182</v>
      </c>
      <c r="E68" s="839" t="s">
        <v>1183</v>
      </c>
      <c r="F68" s="839" t="s">
        <v>1184</v>
      </c>
      <c r="G68" s="846" t="s">
        <v>1193</v>
      </c>
      <c r="H68" s="839" t="s">
        <v>1197</v>
      </c>
      <c r="I68" s="839"/>
      <c r="J68" s="841"/>
      <c r="K68" s="840"/>
      <c r="L68" s="841"/>
      <c r="M68" s="839"/>
      <c r="N68" s="839" t="s">
        <v>1198</v>
      </c>
      <c r="O68" s="841"/>
      <c r="P68" s="840"/>
      <c r="Q68" s="839"/>
      <c r="R68" s="840"/>
      <c r="S68" s="840"/>
      <c r="T68" s="840"/>
      <c r="U68" s="840"/>
    </row>
    <row r="69" spans="1:21">
      <c r="A69" s="822">
        <v>10</v>
      </c>
      <c r="B69" s="913" t="s">
        <v>1181</v>
      </c>
      <c r="C69" s="822">
        <v>3.5</v>
      </c>
      <c r="D69" s="822">
        <v>3.35</v>
      </c>
      <c r="E69" s="822">
        <v>3.15</v>
      </c>
      <c r="F69" s="822">
        <v>3.4</v>
      </c>
      <c r="G69" s="830"/>
      <c r="H69" s="826"/>
      <c r="I69" s="826"/>
      <c r="J69" s="829"/>
      <c r="K69" s="830"/>
      <c r="L69" s="829"/>
      <c r="M69" s="826"/>
      <c r="N69" s="826"/>
      <c r="O69" s="829"/>
      <c r="P69" s="830"/>
      <c r="Q69" s="826"/>
      <c r="R69" s="830"/>
      <c r="S69" s="830"/>
      <c r="T69" s="830"/>
      <c r="U69" s="830"/>
    </row>
    <row r="70" spans="1:21">
      <c r="A70" s="822">
        <v>9.3000000000000007</v>
      </c>
      <c r="B70" s="913"/>
      <c r="C70" s="823">
        <v>6.4799999999999996E-2</v>
      </c>
      <c r="D70" s="822">
        <v>6.53</v>
      </c>
      <c r="E70" s="822">
        <v>6.14</v>
      </c>
      <c r="F70" s="822">
        <v>6.26</v>
      </c>
      <c r="G70" s="830"/>
      <c r="H70" s="826"/>
      <c r="I70" s="826"/>
      <c r="J70" s="831"/>
      <c r="K70" s="830"/>
      <c r="L70" s="831"/>
      <c r="M70" s="826"/>
      <c r="N70" s="826"/>
      <c r="O70" s="831"/>
      <c r="P70" s="830"/>
      <c r="Q70" s="826"/>
      <c r="R70" s="830"/>
      <c r="S70" s="830"/>
      <c r="T70" s="830"/>
      <c r="U70" s="830"/>
    </row>
    <row r="71" spans="1:21">
      <c r="A71" s="825" t="s">
        <v>1366</v>
      </c>
      <c r="B71" s="822"/>
      <c r="C71" s="824">
        <v>46.95</v>
      </c>
      <c r="D71" s="822">
        <v>31</v>
      </c>
      <c r="E71" s="822">
        <v>29.1</v>
      </c>
      <c r="F71" s="822">
        <v>33.299999999999997</v>
      </c>
      <c r="G71" s="25"/>
      <c r="H71" s="25"/>
      <c r="I71" s="821"/>
      <c r="J71" s="821"/>
      <c r="K71" s="25"/>
      <c r="L71" s="821"/>
      <c r="M71" s="821"/>
      <c r="N71" s="821"/>
      <c r="O71" s="821"/>
      <c r="P71" s="25"/>
      <c r="Q71" s="25"/>
      <c r="R71" s="25"/>
      <c r="S71" s="25"/>
      <c r="T71" s="25"/>
      <c r="U71" s="25"/>
    </row>
    <row r="72" spans="1:21">
      <c r="A72" s="828" t="s">
        <v>1342</v>
      </c>
      <c r="B72" s="822"/>
      <c r="C72" s="824"/>
      <c r="D72" s="822"/>
      <c r="E72" s="822"/>
      <c r="F72" s="822"/>
      <c r="G72" s="25"/>
      <c r="H72" s="25"/>
      <c r="I72" s="821"/>
      <c r="J72" s="821"/>
      <c r="K72" s="25"/>
      <c r="L72" s="821"/>
      <c r="M72" s="821"/>
      <c r="N72" s="821"/>
      <c r="O72" s="821"/>
      <c r="P72" s="25"/>
      <c r="Q72" s="25"/>
      <c r="R72" s="25"/>
      <c r="S72" s="25"/>
      <c r="T72" s="25"/>
      <c r="U72" s="25"/>
    </row>
    <row r="73" spans="1:21">
      <c r="A73" s="828" t="s">
        <v>1343</v>
      </c>
      <c r="B73" s="822"/>
      <c r="C73" s="822"/>
      <c r="D73" s="822"/>
      <c r="E73" s="822"/>
      <c r="F73" s="822"/>
      <c r="G73" s="25"/>
      <c r="H73" s="25"/>
      <c r="I73" s="821"/>
      <c r="J73" s="821"/>
      <c r="K73" s="25"/>
      <c r="L73" s="821"/>
      <c r="M73" s="821"/>
      <c r="N73" s="821"/>
      <c r="O73" s="821"/>
      <c r="P73" s="25"/>
      <c r="Q73" s="25"/>
      <c r="R73" s="25"/>
      <c r="S73" s="25"/>
      <c r="T73" s="25"/>
      <c r="U73" s="25"/>
    </row>
    <row r="74" spans="1:21">
      <c r="A74" s="822" t="s">
        <v>1247</v>
      </c>
      <c r="B74" s="822"/>
      <c r="C74" s="822"/>
      <c r="D74" s="822"/>
      <c r="E74" s="822"/>
      <c r="F74" s="822"/>
      <c r="G74" s="827"/>
      <c r="H74" s="827"/>
      <c r="I74" s="821"/>
      <c r="J74" s="821"/>
      <c r="K74" s="827"/>
      <c r="L74" s="821"/>
      <c r="M74" s="821"/>
      <c r="N74" s="821"/>
      <c r="O74" s="821"/>
      <c r="P74" s="827"/>
      <c r="Q74" s="827"/>
      <c r="R74" s="827"/>
      <c r="S74" s="827"/>
      <c r="T74" s="827"/>
      <c r="U74" s="827"/>
    </row>
    <row r="75" spans="1:21">
      <c r="A75" s="850">
        <v>11</v>
      </c>
      <c r="B75" s="850" t="s">
        <v>416</v>
      </c>
      <c r="C75" s="843" t="s">
        <v>751</v>
      </c>
      <c r="D75" s="843" t="s">
        <v>866</v>
      </c>
      <c r="E75" s="843" t="s">
        <v>1019</v>
      </c>
      <c r="F75" s="843" t="s">
        <v>1020</v>
      </c>
      <c r="G75" s="842"/>
      <c r="H75" s="869"/>
      <c r="I75" s="842"/>
      <c r="J75" s="842" t="s">
        <v>1191</v>
      </c>
      <c r="K75" s="842"/>
      <c r="L75" s="842"/>
      <c r="M75" s="842"/>
      <c r="N75" s="842"/>
      <c r="O75" s="842"/>
      <c r="P75" s="842"/>
      <c r="Q75" s="843" t="s">
        <v>1191</v>
      </c>
      <c r="R75" s="843" t="s">
        <v>1191</v>
      </c>
      <c r="S75" s="843" t="s">
        <v>1191</v>
      </c>
      <c r="T75" s="845"/>
      <c r="U75" s="845"/>
    </row>
    <row r="76" spans="1:21">
      <c r="A76" s="22">
        <v>25</v>
      </c>
      <c r="B76" s="22">
        <v>2347</v>
      </c>
      <c r="C76" s="821">
        <v>3.3</v>
      </c>
      <c r="D76" s="821">
        <v>2.6</v>
      </c>
      <c r="E76" s="821">
        <v>2</v>
      </c>
      <c r="F76" s="829">
        <v>2.2000000000000002</v>
      </c>
      <c r="G76" s="826"/>
      <c r="H76" s="861"/>
      <c r="I76" s="826"/>
      <c r="J76" s="826"/>
      <c r="K76" s="826"/>
      <c r="L76" s="826"/>
      <c r="M76" s="826"/>
      <c r="N76" s="826"/>
      <c r="O76" s="826"/>
      <c r="P76" s="826"/>
      <c r="Q76" s="863"/>
      <c r="R76" s="860"/>
      <c r="S76" s="860"/>
      <c r="T76" s="25"/>
      <c r="U76" s="25"/>
    </row>
    <row r="77" spans="1:21">
      <c r="A77" s="22">
        <v>16</v>
      </c>
      <c r="B77" s="22" t="s">
        <v>1229</v>
      </c>
      <c r="C77" s="864">
        <v>5.9700000000000003E-2</v>
      </c>
      <c r="D77" s="821">
        <v>5.64</v>
      </c>
      <c r="E77" s="821">
        <v>5.17</v>
      </c>
      <c r="F77" s="829">
        <v>5.12</v>
      </c>
      <c r="G77" s="826"/>
      <c r="H77" s="861"/>
      <c r="I77" s="829"/>
      <c r="J77" s="829"/>
      <c r="K77" s="826"/>
      <c r="L77" s="829"/>
      <c r="M77" s="829"/>
      <c r="N77" s="829"/>
      <c r="O77" s="829"/>
      <c r="P77" s="826"/>
      <c r="Q77" s="863"/>
      <c r="R77" s="860"/>
      <c r="S77" s="860"/>
      <c r="T77" s="25"/>
      <c r="U77" s="25"/>
    </row>
    <row r="78" spans="1:21">
      <c r="A78" s="825" t="s">
        <v>1366</v>
      </c>
      <c r="B78" s="22"/>
      <c r="C78" s="906">
        <v>55</v>
      </c>
      <c r="D78" s="821"/>
      <c r="E78" s="821"/>
      <c r="F78" s="829"/>
      <c r="G78" s="826"/>
      <c r="H78" s="862"/>
      <c r="I78" s="829"/>
      <c r="J78" s="829"/>
      <c r="K78" s="826"/>
      <c r="L78" s="829"/>
      <c r="M78" s="829"/>
      <c r="N78" s="829"/>
      <c r="O78" s="829"/>
      <c r="P78" s="826"/>
      <c r="Q78" s="863"/>
      <c r="R78" s="860"/>
      <c r="S78" s="860"/>
      <c r="T78" s="25"/>
      <c r="U78" s="25"/>
    </row>
    <row r="79" spans="1:21">
      <c r="A79" s="828" t="s">
        <v>1342</v>
      </c>
      <c r="B79" s="22"/>
      <c r="C79" s="906"/>
      <c r="D79" s="821"/>
      <c r="E79" s="821"/>
      <c r="F79" s="829"/>
      <c r="G79" s="826"/>
      <c r="H79" s="862"/>
      <c r="I79" s="829"/>
      <c r="J79" s="829"/>
      <c r="K79" s="826"/>
      <c r="L79" s="829"/>
      <c r="M79" s="829"/>
      <c r="N79" s="829"/>
      <c r="O79" s="829"/>
      <c r="P79" s="826"/>
      <c r="Q79" s="863"/>
      <c r="R79" s="860"/>
      <c r="S79" s="860"/>
      <c r="T79" s="25"/>
      <c r="U79" s="25"/>
    </row>
    <row r="80" spans="1:21">
      <c r="A80" s="828" t="s">
        <v>1343</v>
      </c>
      <c r="B80" s="22"/>
      <c r="C80" s="821"/>
      <c r="D80" s="821"/>
      <c r="E80" s="821"/>
      <c r="F80" s="829"/>
      <c r="G80" s="826"/>
      <c r="H80" s="862"/>
      <c r="I80" s="829"/>
      <c r="J80" s="829"/>
      <c r="K80" s="826"/>
      <c r="L80" s="829"/>
      <c r="M80" s="829"/>
      <c r="N80" s="829"/>
      <c r="O80" s="829"/>
      <c r="P80" s="826"/>
      <c r="Q80" s="863"/>
      <c r="R80" s="860"/>
      <c r="S80" s="860"/>
      <c r="T80" s="25"/>
      <c r="U80" s="25"/>
    </row>
    <row r="81" spans="1:21">
      <c r="A81" s="822" t="s">
        <v>1247</v>
      </c>
      <c r="B81" s="822"/>
      <c r="C81" s="822"/>
      <c r="D81" s="822"/>
      <c r="E81" s="822"/>
      <c r="F81" s="822"/>
      <c r="G81" s="822"/>
      <c r="H81" s="822"/>
      <c r="I81" s="821"/>
      <c r="J81" s="821"/>
      <c r="K81" s="822"/>
      <c r="L81" s="821"/>
      <c r="M81" s="821"/>
      <c r="N81" s="821"/>
      <c r="O81" s="821"/>
      <c r="P81" s="822"/>
      <c r="Q81" s="822"/>
      <c r="R81" s="822"/>
      <c r="S81" s="822"/>
      <c r="T81" s="822"/>
      <c r="U81" s="822"/>
    </row>
    <row r="82" spans="1:21">
      <c r="A82" s="839">
        <v>12</v>
      </c>
      <c r="B82" s="839" t="s">
        <v>1130</v>
      </c>
      <c r="C82" s="839" t="s">
        <v>1132</v>
      </c>
      <c r="D82" s="839" t="s">
        <v>1133</v>
      </c>
      <c r="E82" s="849" t="s">
        <v>1134</v>
      </c>
      <c r="F82" s="839" t="s">
        <v>1135</v>
      </c>
      <c r="G82" s="839"/>
      <c r="H82" s="839"/>
      <c r="I82" s="841" t="s">
        <v>1192</v>
      </c>
      <c r="J82" s="839" t="s">
        <v>1192</v>
      </c>
      <c r="K82" s="839" t="s">
        <v>1192</v>
      </c>
      <c r="L82" s="847"/>
      <c r="M82" s="841" t="s">
        <v>1192</v>
      </c>
      <c r="N82" s="841"/>
      <c r="O82" s="847"/>
      <c r="P82" s="839"/>
      <c r="Q82" s="839"/>
      <c r="R82" s="839"/>
      <c r="S82" s="839"/>
      <c r="T82" s="839"/>
      <c r="U82" s="839"/>
    </row>
    <row r="83" spans="1:21">
      <c r="A83" s="822">
        <v>12</v>
      </c>
      <c r="B83" s="822">
        <v>2636</v>
      </c>
      <c r="C83" s="822">
        <v>3.2</v>
      </c>
      <c r="D83" s="822">
        <v>1.31</v>
      </c>
      <c r="E83" s="822">
        <v>2.2000000000000002</v>
      </c>
      <c r="F83" s="827">
        <v>1.3</v>
      </c>
      <c r="G83" s="822"/>
      <c r="H83" s="822"/>
      <c r="I83" s="821"/>
      <c r="J83" s="836"/>
      <c r="K83" s="822"/>
      <c r="L83" s="836"/>
      <c r="M83" s="821"/>
      <c r="N83" s="821"/>
      <c r="O83" s="836"/>
      <c r="P83" s="822"/>
      <c r="Q83" s="822"/>
      <c r="R83" s="822"/>
      <c r="S83" s="822"/>
      <c r="T83" s="822"/>
      <c r="U83" s="822"/>
    </row>
    <row r="84" spans="1:21">
      <c r="A84" s="822">
        <v>20</v>
      </c>
      <c r="B84" s="822" t="s">
        <v>1131</v>
      </c>
      <c r="C84" s="823">
        <v>5.7700000000000001E-2</v>
      </c>
      <c r="D84" s="822">
        <v>4.53</v>
      </c>
      <c r="E84" s="822">
        <v>8.2899999999999991</v>
      </c>
      <c r="F84" s="822">
        <v>5.45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822"/>
      <c r="R84" s="822"/>
      <c r="S84" s="822"/>
      <c r="T84" s="822"/>
      <c r="U84" s="822"/>
    </row>
    <row r="85" spans="1:21">
      <c r="A85" s="825" t="s">
        <v>1366</v>
      </c>
      <c r="B85" s="822"/>
      <c r="C85" s="824">
        <v>55.8</v>
      </c>
      <c r="D85" s="822"/>
      <c r="E85" s="822"/>
      <c r="F85" s="822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822"/>
      <c r="R85" s="822"/>
      <c r="S85" s="822"/>
      <c r="T85" s="822"/>
      <c r="U85" s="822"/>
    </row>
    <row r="86" spans="1:21">
      <c r="A86" s="828" t="s">
        <v>1342</v>
      </c>
      <c r="B86" s="822"/>
      <c r="C86" s="824"/>
      <c r="D86" s="822"/>
      <c r="E86" s="822"/>
      <c r="F86" s="822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822"/>
      <c r="R86" s="822"/>
      <c r="S86" s="822"/>
      <c r="T86" s="822"/>
      <c r="U86" s="822"/>
    </row>
    <row r="87" spans="1:21">
      <c r="A87" s="828" t="s">
        <v>1343</v>
      </c>
      <c r="B87" s="822"/>
      <c r="C87" s="822"/>
      <c r="D87" s="822"/>
      <c r="E87" s="822"/>
      <c r="F87" s="822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822"/>
      <c r="R87" s="822"/>
      <c r="S87" s="822"/>
      <c r="T87" s="822"/>
      <c r="U87" s="822"/>
    </row>
    <row r="88" spans="1:21">
      <c r="A88" s="822" t="s">
        <v>1247</v>
      </c>
      <c r="B88" s="822"/>
      <c r="C88" s="822"/>
      <c r="D88" s="822"/>
      <c r="E88" s="822"/>
      <c r="F88" s="822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822"/>
      <c r="R88" s="822"/>
      <c r="S88" s="822"/>
      <c r="T88" s="822"/>
      <c r="U88" s="822"/>
    </row>
    <row r="89" spans="1:21">
      <c r="A89" s="842">
        <v>13</v>
      </c>
      <c r="B89" s="842" t="s">
        <v>1173</v>
      </c>
      <c r="C89" s="842" t="s">
        <v>1175</v>
      </c>
      <c r="D89" s="842" t="s">
        <v>1170</v>
      </c>
      <c r="E89" s="842" t="s">
        <v>793</v>
      </c>
      <c r="F89" s="842" t="s">
        <v>1176</v>
      </c>
      <c r="G89" s="850"/>
      <c r="H89" s="850"/>
      <c r="I89" s="850"/>
      <c r="J89" s="850" t="s">
        <v>1191</v>
      </c>
      <c r="K89" s="850" t="s">
        <v>1191</v>
      </c>
      <c r="L89" s="850"/>
      <c r="M89" s="850"/>
      <c r="N89" s="850"/>
      <c r="O89" s="850"/>
      <c r="P89" s="845"/>
      <c r="Q89" s="842"/>
      <c r="R89" s="842"/>
      <c r="S89" s="842"/>
      <c r="T89" s="842"/>
      <c r="U89" s="842"/>
    </row>
    <row r="90" spans="1:21" ht="16.8">
      <c r="A90" s="822">
        <v>20</v>
      </c>
      <c r="B90" s="822">
        <v>3032</v>
      </c>
      <c r="C90" s="822">
        <v>3.1</v>
      </c>
      <c r="D90" s="822">
        <v>2.0299999999999998</v>
      </c>
      <c r="E90" s="822">
        <v>2.25</v>
      </c>
      <c r="F90" s="822">
        <v>2</v>
      </c>
      <c r="G90" s="22"/>
      <c r="H90" s="22"/>
      <c r="I90" s="22"/>
      <c r="J90" s="22"/>
      <c r="K90" s="22"/>
      <c r="L90" s="22"/>
      <c r="M90" s="22"/>
      <c r="N90" s="22"/>
      <c r="O90" s="22"/>
      <c r="P90" s="25"/>
      <c r="Q90" s="365"/>
      <c r="R90" s="822"/>
      <c r="S90" s="822"/>
      <c r="T90" s="822"/>
      <c r="U90" s="822"/>
    </row>
    <row r="91" spans="1:21">
      <c r="A91" s="822">
        <v>20</v>
      </c>
      <c r="B91" s="822" t="s">
        <v>1174</v>
      </c>
      <c r="C91" s="822">
        <v>6.45</v>
      </c>
      <c r="D91" s="822">
        <v>6.56</v>
      </c>
      <c r="E91" s="822">
        <v>7.75</v>
      </c>
      <c r="F91" s="822">
        <v>6.02</v>
      </c>
      <c r="G91" s="22"/>
      <c r="H91" s="22"/>
      <c r="I91" s="22"/>
      <c r="J91" s="22"/>
      <c r="K91" s="22"/>
      <c r="L91" s="22"/>
      <c r="M91" s="22"/>
      <c r="N91" s="22"/>
      <c r="O91" s="22"/>
      <c r="P91" s="25"/>
      <c r="Q91" s="832"/>
      <c r="R91" s="822"/>
      <c r="S91" s="822"/>
      <c r="T91" s="822"/>
      <c r="U91" s="822"/>
    </row>
    <row r="92" spans="1:21">
      <c r="A92" s="825" t="s">
        <v>1366</v>
      </c>
      <c r="B92" s="822"/>
      <c r="C92" s="890">
        <v>46.95</v>
      </c>
      <c r="D92" s="886">
        <v>31</v>
      </c>
      <c r="E92" s="886">
        <v>29.1</v>
      </c>
      <c r="F92" s="886">
        <v>33.299999999999997</v>
      </c>
      <c r="G92" s="22"/>
      <c r="H92" s="22"/>
      <c r="I92" s="22"/>
      <c r="J92" s="22"/>
      <c r="K92" s="22"/>
      <c r="L92" s="22"/>
      <c r="M92" s="22"/>
      <c r="N92" s="22"/>
      <c r="O92" s="22"/>
      <c r="P92" s="25"/>
      <c r="Q92" s="833"/>
      <c r="R92" s="822"/>
      <c r="S92" s="822"/>
      <c r="T92" s="822"/>
      <c r="U92" s="822"/>
    </row>
    <row r="93" spans="1:21">
      <c r="A93" s="828" t="s">
        <v>1342</v>
      </c>
      <c r="B93" s="822"/>
      <c r="C93" s="890"/>
      <c r="D93" s="886"/>
      <c r="E93" s="886"/>
      <c r="F93" s="886"/>
      <c r="G93" s="22"/>
      <c r="H93" s="22"/>
      <c r="I93" s="22"/>
      <c r="J93" s="22"/>
      <c r="K93" s="22"/>
      <c r="L93" s="22"/>
      <c r="M93" s="22"/>
      <c r="N93" s="22"/>
      <c r="O93" s="22"/>
      <c r="P93" s="25"/>
      <c r="Q93" s="833"/>
      <c r="R93" s="822"/>
      <c r="S93" s="822"/>
      <c r="T93" s="822"/>
      <c r="U93" s="822"/>
    </row>
    <row r="94" spans="1:21">
      <c r="A94" s="828" t="s">
        <v>1343</v>
      </c>
      <c r="B94" s="822"/>
      <c r="C94" s="890"/>
      <c r="D94" s="886"/>
      <c r="E94" s="886"/>
      <c r="F94" s="886"/>
      <c r="G94" s="22"/>
      <c r="H94" s="22"/>
      <c r="I94" s="22"/>
      <c r="J94" s="22"/>
      <c r="K94" s="22"/>
      <c r="L94" s="22"/>
      <c r="M94" s="22"/>
      <c r="N94" s="22"/>
      <c r="O94" s="22"/>
      <c r="P94" s="25"/>
      <c r="Q94" s="826"/>
      <c r="R94" s="826"/>
      <c r="S94" s="822"/>
      <c r="T94" s="822"/>
      <c r="U94" s="822"/>
    </row>
    <row r="95" spans="1:21">
      <c r="A95" s="822" t="s">
        <v>1247</v>
      </c>
      <c r="B95" s="822"/>
      <c r="C95" s="886"/>
      <c r="D95" s="886"/>
      <c r="E95" s="886"/>
      <c r="F95" s="886"/>
      <c r="G95" s="22"/>
      <c r="H95" s="22"/>
      <c r="I95" s="22"/>
      <c r="J95" s="22"/>
      <c r="K95" s="22"/>
      <c r="L95" s="22"/>
      <c r="M95" s="22"/>
      <c r="N95" s="22"/>
      <c r="O95" s="22"/>
      <c r="P95" s="25"/>
      <c r="Q95" s="826"/>
      <c r="R95" s="826"/>
      <c r="S95" s="822"/>
      <c r="T95" s="822"/>
      <c r="U95" s="822"/>
    </row>
    <row r="96" spans="1:21">
      <c r="A96" s="839">
        <v>15</v>
      </c>
      <c r="B96" s="839" t="s">
        <v>1178</v>
      </c>
      <c r="C96" s="926" t="s">
        <v>751</v>
      </c>
      <c r="D96" s="926" t="s">
        <v>1212</v>
      </c>
      <c r="E96" s="926" t="s">
        <v>1213</v>
      </c>
      <c r="F96" s="926" t="s">
        <v>1214</v>
      </c>
      <c r="G96" s="839"/>
      <c r="H96" s="839" t="s">
        <v>1191</v>
      </c>
      <c r="I96" s="841"/>
      <c r="J96" s="841"/>
      <c r="K96" s="839"/>
      <c r="L96" s="841"/>
      <c r="M96" s="841"/>
      <c r="N96" s="841"/>
      <c r="O96" s="841"/>
      <c r="P96" s="839"/>
      <c r="Q96" s="839"/>
      <c r="R96" s="839"/>
      <c r="S96" s="839"/>
      <c r="T96" s="839"/>
      <c r="U96" s="839"/>
    </row>
    <row r="97" spans="1:21" ht="16.8">
      <c r="A97" s="835">
        <v>20</v>
      </c>
      <c r="B97" s="822" t="s">
        <v>1179</v>
      </c>
      <c r="C97" s="826">
        <v>2.5</v>
      </c>
      <c r="D97" s="826">
        <v>2</v>
      </c>
      <c r="E97" s="826">
        <v>2.4900000000000002</v>
      </c>
      <c r="F97" s="826">
        <v>1.79</v>
      </c>
      <c r="G97" s="822"/>
      <c r="H97" s="822"/>
      <c r="I97" s="821"/>
      <c r="J97" s="821"/>
      <c r="K97" s="822" t="s">
        <v>42</v>
      </c>
      <c r="L97" s="821"/>
      <c r="M97" s="821"/>
      <c r="N97" s="821"/>
      <c r="O97" s="821"/>
      <c r="P97" s="822"/>
      <c r="Q97" s="365"/>
      <c r="R97" s="822"/>
      <c r="S97" s="822"/>
      <c r="T97" s="822"/>
      <c r="U97" s="822"/>
    </row>
    <row r="98" spans="1:21">
      <c r="A98" s="22">
        <v>13</v>
      </c>
      <c r="B98" s="22" t="s">
        <v>1211</v>
      </c>
      <c r="C98" s="864">
        <v>6.7599999999999993E-2</v>
      </c>
      <c r="D98" s="821">
        <v>6.09</v>
      </c>
      <c r="E98" s="821">
        <v>6.64</v>
      </c>
      <c r="F98" s="821">
        <v>5.29</v>
      </c>
      <c r="G98" s="822"/>
      <c r="H98" s="822"/>
      <c r="I98" s="821"/>
      <c r="J98" s="821"/>
      <c r="K98" s="822"/>
      <c r="L98" s="821"/>
      <c r="M98" s="821"/>
      <c r="N98" s="821"/>
      <c r="O98" s="821"/>
      <c r="P98" s="822"/>
      <c r="Q98" s="832"/>
      <c r="R98" s="822"/>
      <c r="S98" s="822"/>
      <c r="T98" s="822"/>
      <c r="U98" s="822"/>
    </row>
    <row r="99" spans="1:21">
      <c r="A99" s="825" t="s">
        <v>1366</v>
      </c>
      <c r="B99" s="22"/>
      <c r="C99" s="910">
        <v>37</v>
      </c>
      <c r="D99" s="314"/>
      <c r="E99" s="314"/>
      <c r="F99" s="314"/>
      <c r="G99" s="826"/>
      <c r="H99" s="826"/>
      <c r="I99" s="829"/>
      <c r="J99" s="829"/>
      <c r="K99" s="826"/>
      <c r="L99" s="829"/>
      <c r="M99" s="829"/>
      <c r="N99" s="829"/>
      <c r="O99" s="829"/>
      <c r="P99" s="826"/>
      <c r="Q99" s="833"/>
      <c r="R99" s="822"/>
      <c r="S99" s="822"/>
      <c r="T99" s="822"/>
      <c r="U99" s="822"/>
    </row>
    <row r="100" spans="1:21">
      <c r="A100" s="828" t="s">
        <v>1342</v>
      </c>
      <c r="B100" s="22"/>
      <c r="C100" s="910"/>
      <c r="D100" s="314"/>
      <c r="E100" s="314"/>
      <c r="F100" s="314"/>
      <c r="G100" s="826"/>
      <c r="H100" s="826"/>
      <c r="I100" s="829"/>
      <c r="J100" s="829"/>
      <c r="K100" s="826"/>
      <c r="L100" s="829"/>
      <c r="M100" s="829"/>
      <c r="N100" s="829"/>
      <c r="O100" s="829"/>
      <c r="P100" s="826"/>
      <c r="Q100" s="833"/>
      <c r="R100" s="822"/>
      <c r="S100" s="822"/>
      <c r="T100" s="822"/>
      <c r="U100" s="822"/>
    </row>
    <row r="101" spans="1:21">
      <c r="A101" s="828" t="s">
        <v>1343</v>
      </c>
      <c r="B101" s="22"/>
      <c r="C101" s="314"/>
      <c r="D101" s="314"/>
      <c r="E101" s="314"/>
      <c r="F101" s="314"/>
      <c r="G101" s="826"/>
      <c r="H101" s="826"/>
      <c r="I101" s="829"/>
      <c r="J101" s="829"/>
      <c r="K101" s="826"/>
      <c r="L101" s="829"/>
      <c r="M101" s="829"/>
      <c r="N101" s="829"/>
      <c r="O101" s="829"/>
      <c r="P101" s="826"/>
      <c r="Q101" s="833"/>
      <c r="R101" s="822"/>
      <c r="S101" s="822"/>
      <c r="T101" s="822"/>
      <c r="U101" s="822"/>
    </row>
    <row r="102" spans="1:21">
      <c r="A102" s="822" t="s">
        <v>1247</v>
      </c>
      <c r="B102" s="828"/>
      <c r="C102" s="907"/>
      <c r="D102" s="907"/>
      <c r="E102" s="908"/>
      <c r="F102" s="909"/>
      <c r="G102" s="100"/>
      <c r="H102" s="100"/>
      <c r="I102" s="100"/>
      <c r="J102" s="100"/>
      <c r="K102" s="100"/>
      <c r="L102" s="100"/>
      <c r="M102" s="100"/>
      <c r="N102" s="100"/>
      <c r="O102" s="100"/>
      <c r="P102" s="102"/>
      <c r="Q102" s="832"/>
      <c r="R102" s="828"/>
      <c r="S102" s="828"/>
      <c r="T102" s="828"/>
      <c r="U102" s="828"/>
    </row>
    <row r="103" spans="1:21">
      <c r="A103" s="850">
        <v>16</v>
      </c>
      <c r="B103" s="850" t="s">
        <v>377</v>
      </c>
      <c r="C103" s="843" t="s">
        <v>751</v>
      </c>
      <c r="D103" s="843" t="s">
        <v>1014</v>
      </c>
      <c r="E103" s="843" t="s">
        <v>1015</v>
      </c>
      <c r="F103" s="843" t="s">
        <v>775</v>
      </c>
      <c r="G103" s="842"/>
      <c r="H103" s="842"/>
      <c r="I103" s="843"/>
      <c r="J103" s="843" t="s">
        <v>1191</v>
      </c>
      <c r="K103" s="842" t="s">
        <v>1191</v>
      </c>
      <c r="L103" s="843"/>
      <c r="M103" s="843"/>
      <c r="N103" s="843"/>
      <c r="O103" s="843"/>
      <c r="P103" s="842"/>
      <c r="Q103" s="843"/>
      <c r="R103" s="843"/>
      <c r="S103" s="843"/>
      <c r="T103" s="850"/>
      <c r="U103" s="845"/>
    </row>
    <row r="104" spans="1:21">
      <c r="A104" s="22">
        <v>20</v>
      </c>
      <c r="B104" s="22"/>
      <c r="C104" s="821">
        <v>1.9</v>
      </c>
      <c r="D104" s="821">
        <v>1</v>
      </c>
      <c r="E104" s="821">
        <v>1.7</v>
      </c>
      <c r="F104" s="821">
        <v>1.82</v>
      </c>
      <c r="G104" s="826"/>
      <c r="H104" s="826"/>
      <c r="I104" s="822"/>
      <c r="J104" s="822"/>
      <c r="K104" s="822"/>
      <c r="L104" s="822"/>
      <c r="M104" s="822"/>
      <c r="N104" s="822"/>
      <c r="O104" s="822"/>
      <c r="P104" s="822"/>
      <c r="Q104" s="821"/>
      <c r="R104" s="821"/>
      <c r="S104" s="821"/>
      <c r="T104" s="22"/>
      <c r="U104" s="25"/>
    </row>
    <row r="105" spans="1:21">
      <c r="A105" s="22">
        <v>9.9</v>
      </c>
      <c r="B105" s="22" t="s">
        <v>1228</v>
      </c>
      <c r="C105" s="864">
        <v>6.6400000000000001E-2</v>
      </c>
      <c r="D105" s="821">
        <v>5</v>
      </c>
      <c r="E105" s="821">
        <v>7.25</v>
      </c>
      <c r="F105" s="821">
        <v>7.55</v>
      </c>
      <c r="G105" s="822"/>
      <c r="H105" s="826"/>
      <c r="I105" s="821"/>
      <c r="J105" s="821"/>
      <c r="K105" s="822"/>
      <c r="L105" s="821"/>
      <c r="M105" s="821"/>
      <c r="N105" s="821"/>
      <c r="O105" s="821"/>
      <c r="P105" s="822"/>
      <c r="Q105" s="821"/>
      <c r="R105" s="821"/>
      <c r="S105" s="821"/>
      <c r="T105" s="22"/>
      <c r="U105" s="25"/>
    </row>
    <row r="106" spans="1:21">
      <c r="A106" s="825" t="s">
        <v>1366</v>
      </c>
      <c r="B106" s="22"/>
      <c r="C106" s="905">
        <v>28.2</v>
      </c>
      <c r="D106" s="314"/>
      <c r="E106" s="314"/>
      <c r="F106" s="314"/>
      <c r="G106" s="822"/>
      <c r="H106" s="826"/>
      <c r="I106" s="821"/>
      <c r="J106" s="821"/>
      <c r="K106" s="822"/>
      <c r="L106" s="821"/>
      <c r="M106" s="821"/>
      <c r="N106" s="821"/>
      <c r="O106" s="821"/>
      <c r="P106" s="822"/>
      <c r="Q106" s="821"/>
      <c r="R106" s="821"/>
      <c r="S106" s="821"/>
      <c r="T106" s="22"/>
      <c r="U106" s="25"/>
    </row>
    <row r="107" spans="1:21">
      <c r="A107" s="828" t="s">
        <v>1342</v>
      </c>
      <c r="B107" s="22"/>
      <c r="C107" s="905"/>
      <c r="D107" s="314"/>
      <c r="E107" s="314"/>
      <c r="F107" s="314"/>
      <c r="G107" s="822"/>
      <c r="H107" s="826"/>
      <c r="I107" s="821"/>
      <c r="J107" s="821"/>
      <c r="K107" s="822"/>
      <c r="L107" s="821"/>
      <c r="M107" s="821"/>
      <c r="N107" s="821"/>
      <c r="O107" s="821"/>
      <c r="P107" s="822"/>
      <c r="Q107" s="821"/>
      <c r="R107" s="821"/>
      <c r="S107" s="821"/>
      <c r="T107" s="22"/>
      <c r="U107" s="25"/>
    </row>
    <row r="108" spans="1:21">
      <c r="A108" s="828" t="s">
        <v>1343</v>
      </c>
      <c r="B108" s="22"/>
      <c r="C108" s="314"/>
      <c r="D108" s="314"/>
      <c r="E108" s="314"/>
      <c r="F108" s="314"/>
      <c r="G108" s="822"/>
      <c r="H108" s="826"/>
      <c r="I108" s="821"/>
      <c r="J108" s="821"/>
      <c r="K108" s="822"/>
      <c r="L108" s="821"/>
      <c r="M108" s="821"/>
      <c r="N108" s="821"/>
      <c r="O108" s="821"/>
      <c r="P108" s="822"/>
      <c r="Q108" s="821"/>
      <c r="R108" s="821"/>
      <c r="S108" s="821"/>
      <c r="T108" s="22"/>
      <c r="U108" s="25"/>
    </row>
    <row r="109" spans="1:21">
      <c r="A109" s="822" t="s">
        <v>1247</v>
      </c>
      <c r="B109" s="22"/>
      <c r="C109" s="314"/>
      <c r="D109" s="314"/>
      <c r="E109" s="314"/>
      <c r="F109" s="314"/>
      <c r="G109" s="826"/>
      <c r="H109" s="826"/>
      <c r="I109" s="829"/>
      <c r="J109" s="829"/>
      <c r="K109" s="826"/>
      <c r="L109" s="829"/>
      <c r="M109" s="829"/>
      <c r="N109" s="829"/>
      <c r="O109" s="829"/>
      <c r="P109" s="826"/>
      <c r="Q109" s="829"/>
      <c r="R109" s="829"/>
      <c r="S109" s="821"/>
      <c r="T109" s="22"/>
      <c r="U109" s="25"/>
    </row>
    <row r="110" spans="1:21">
      <c r="A110" s="839">
        <v>17</v>
      </c>
      <c r="B110" s="841" t="s">
        <v>1186</v>
      </c>
      <c r="C110" s="839" t="s">
        <v>751</v>
      </c>
      <c r="D110" s="839" t="s">
        <v>1202</v>
      </c>
      <c r="E110" s="839" t="s">
        <v>939</v>
      </c>
      <c r="F110" s="839" t="s">
        <v>940</v>
      </c>
      <c r="G110" s="841"/>
      <c r="H110" s="841" t="s">
        <v>1191</v>
      </c>
      <c r="I110" s="841"/>
      <c r="J110" s="841"/>
      <c r="K110" s="841"/>
      <c r="L110" s="841"/>
      <c r="M110" s="841"/>
      <c r="N110" s="841" t="s">
        <v>1191</v>
      </c>
      <c r="O110" s="841" t="s">
        <v>1191</v>
      </c>
      <c r="P110" s="868"/>
      <c r="Q110" s="839"/>
      <c r="R110" s="839"/>
      <c r="S110" s="839"/>
      <c r="T110" s="839"/>
      <c r="U110" s="839"/>
    </row>
    <row r="111" spans="1:21">
      <c r="A111" s="822">
        <v>17</v>
      </c>
      <c r="B111" s="833"/>
      <c r="C111" s="822">
        <v>1.65</v>
      </c>
      <c r="D111" s="822">
        <v>1.8</v>
      </c>
      <c r="E111" s="822">
        <v>2</v>
      </c>
      <c r="F111" s="822">
        <v>1.39</v>
      </c>
      <c r="G111" s="821"/>
      <c r="H111" s="821"/>
      <c r="I111" s="821"/>
      <c r="J111" s="821"/>
      <c r="K111" s="821"/>
      <c r="L111" s="821"/>
      <c r="M111" s="821"/>
      <c r="N111" s="821"/>
      <c r="O111" s="821"/>
      <c r="P111" s="860"/>
      <c r="Q111" s="822"/>
      <c r="R111" s="822"/>
      <c r="S111" s="822"/>
      <c r="T111" s="822"/>
      <c r="U111" s="822"/>
    </row>
    <row r="112" spans="1:21">
      <c r="A112" s="822">
        <v>6</v>
      </c>
      <c r="B112" s="836"/>
      <c r="C112" s="823">
        <v>6.6000000000000003E-2</v>
      </c>
      <c r="D112" s="822">
        <v>7.83</v>
      </c>
      <c r="E112" s="822">
        <v>7.8</v>
      </c>
      <c r="F112" s="822">
        <v>7.21</v>
      </c>
      <c r="G112" s="821"/>
      <c r="H112" s="821"/>
      <c r="I112" s="821"/>
      <c r="J112" s="821"/>
      <c r="K112" s="821"/>
      <c r="L112" s="821"/>
      <c r="M112" s="821"/>
      <c r="N112" s="821"/>
      <c r="O112" s="821"/>
      <c r="P112" s="860"/>
      <c r="Q112" s="822"/>
      <c r="R112" s="822"/>
      <c r="S112" s="822"/>
      <c r="T112" s="822"/>
      <c r="U112" s="822"/>
    </row>
    <row r="113" spans="1:21">
      <c r="A113" s="825" t="s">
        <v>1366</v>
      </c>
      <c r="B113" s="822"/>
      <c r="C113" s="890">
        <v>24.75</v>
      </c>
      <c r="D113" s="886"/>
      <c r="E113" s="886"/>
      <c r="F113" s="911"/>
      <c r="G113" s="821"/>
      <c r="H113" s="821"/>
      <c r="I113" s="821"/>
      <c r="J113" s="821"/>
      <c r="K113" s="821"/>
      <c r="L113" s="821"/>
      <c r="M113" s="821"/>
      <c r="N113" s="821"/>
      <c r="O113" s="821"/>
      <c r="P113" s="860"/>
      <c r="Q113" s="824"/>
      <c r="R113" s="822"/>
      <c r="S113" s="822"/>
      <c r="T113" s="822"/>
      <c r="U113" s="25"/>
    </row>
    <row r="114" spans="1:21">
      <c r="A114" s="828" t="s">
        <v>1342</v>
      </c>
      <c r="B114" s="822"/>
      <c r="C114" s="890"/>
      <c r="D114" s="886"/>
      <c r="E114" s="886"/>
      <c r="F114" s="911"/>
      <c r="G114" s="821"/>
      <c r="H114" s="821"/>
      <c r="I114" s="821"/>
      <c r="J114" s="821"/>
      <c r="K114" s="821"/>
      <c r="L114" s="821"/>
      <c r="M114" s="821"/>
      <c r="N114" s="821"/>
      <c r="O114" s="821"/>
      <c r="P114" s="860"/>
      <c r="Q114" s="824"/>
      <c r="R114" s="822"/>
      <c r="S114" s="822"/>
      <c r="T114" s="822"/>
      <c r="U114" s="25"/>
    </row>
    <row r="115" spans="1:21" ht="16.8">
      <c r="A115" s="828" t="s">
        <v>1343</v>
      </c>
      <c r="B115" s="365"/>
      <c r="C115" s="892"/>
      <c r="D115" s="886"/>
      <c r="E115" s="886"/>
      <c r="F115" s="886"/>
      <c r="G115" s="821"/>
      <c r="H115" s="821"/>
      <c r="I115" s="821"/>
      <c r="J115" s="821"/>
      <c r="K115" s="821"/>
      <c r="L115" s="821"/>
      <c r="M115" s="821"/>
      <c r="N115" s="821"/>
      <c r="O115" s="821"/>
      <c r="P115" s="860"/>
      <c r="Q115" s="822"/>
      <c r="R115" s="822"/>
      <c r="S115" s="822"/>
      <c r="T115" s="822"/>
      <c r="U115" s="25"/>
    </row>
    <row r="116" spans="1:21">
      <c r="A116" s="822" t="s">
        <v>1247</v>
      </c>
      <c r="B116" s="22"/>
      <c r="C116" s="886"/>
      <c r="D116" s="886"/>
      <c r="E116" s="886"/>
      <c r="F116" s="886"/>
      <c r="G116" s="822"/>
      <c r="H116" s="826"/>
      <c r="I116" s="821"/>
      <c r="J116" s="821"/>
      <c r="K116" s="822"/>
      <c r="L116" s="821"/>
      <c r="M116" s="821"/>
      <c r="N116" s="821"/>
      <c r="O116" s="821"/>
      <c r="P116" s="822"/>
      <c r="Q116" s="821"/>
      <c r="R116" s="821"/>
      <c r="S116" s="821"/>
      <c r="T116" s="22"/>
      <c r="U116" s="25"/>
    </row>
    <row r="117" spans="1:21">
      <c r="A117" s="843">
        <v>18</v>
      </c>
      <c r="B117" s="843" t="s">
        <v>1177</v>
      </c>
      <c r="C117" s="928" t="s">
        <v>1203</v>
      </c>
      <c r="D117" s="928" t="s">
        <v>1205</v>
      </c>
      <c r="E117" s="842" t="s">
        <v>1207</v>
      </c>
      <c r="F117" s="842" t="s">
        <v>1208</v>
      </c>
      <c r="G117" s="929"/>
      <c r="H117" s="929"/>
      <c r="I117" s="930"/>
      <c r="J117" s="929"/>
      <c r="K117" s="929"/>
      <c r="L117" s="929"/>
      <c r="M117" s="929"/>
      <c r="N117" s="930"/>
      <c r="O117" s="929"/>
      <c r="P117" s="843"/>
      <c r="Q117" s="842"/>
      <c r="R117" s="842"/>
      <c r="S117" s="931"/>
      <c r="T117" s="932"/>
      <c r="U117" s="932"/>
    </row>
    <row r="118" spans="1:21">
      <c r="A118" s="822">
        <v>34</v>
      </c>
      <c r="B118" s="826">
        <v>1308</v>
      </c>
      <c r="C118" s="822" t="s">
        <v>1204</v>
      </c>
      <c r="D118" s="822" t="s">
        <v>1206</v>
      </c>
      <c r="E118" s="822">
        <v>0.3</v>
      </c>
      <c r="F118" s="822" t="s">
        <v>1209</v>
      </c>
      <c r="G118" s="822"/>
      <c r="H118" s="861"/>
      <c r="I118" s="821"/>
      <c r="J118" s="861"/>
      <c r="K118" s="822"/>
      <c r="L118" s="861"/>
      <c r="M118" s="821"/>
      <c r="N118" s="821"/>
      <c r="O118" s="861"/>
      <c r="P118" s="826"/>
      <c r="Q118" s="826"/>
      <c r="R118" s="826"/>
      <c r="S118" s="826"/>
      <c r="T118" s="826"/>
      <c r="U118" s="25"/>
    </row>
    <row r="119" spans="1:21">
      <c r="A119" s="822">
        <v>10</v>
      </c>
      <c r="B119" s="826" t="s">
        <v>1210</v>
      </c>
      <c r="C119" s="823">
        <v>4.4900000000000002E-2</v>
      </c>
      <c r="D119" s="822">
        <v>3.06</v>
      </c>
      <c r="E119" s="822">
        <v>2.11</v>
      </c>
      <c r="F119" s="822">
        <v>1.1100000000000001</v>
      </c>
      <c r="G119" s="822"/>
      <c r="H119" s="862"/>
      <c r="I119" s="821"/>
      <c r="J119" s="861"/>
      <c r="K119" s="822"/>
      <c r="L119" s="861"/>
      <c r="M119" s="821"/>
      <c r="N119" s="821"/>
      <c r="O119" s="861"/>
      <c r="P119" s="861"/>
      <c r="Q119" s="826"/>
      <c r="R119" s="826"/>
      <c r="S119" s="826"/>
      <c r="T119" s="826"/>
      <c r="U119" s="25"/>
    </row>
    <row r="120" spans="1:21">
      <c r="A120" s="825" t="s">
        <v>1366</v>
      </c>
      <c r="B120" s="826"/>
      <c r="C120" s="823"/>
      <c r="D120" s="822"/>
      <c r="E120" s="822"/>
      <c r="F120" s="822"/>
      <c r="G120" s="822"/>
      <c r="H120" s="862"/>
      <c r="I120" s="821"/>
      <c r="J120" s="861"/>
      <c r="K120" s="822"/>
      <c r="L120" s="861"/>
      <c r="M120" s="821"/>
      <c r="N120" s="821"/>
      <c r="O120" s="861"/>
      <c r="P120" s="861"/>
      <c r="Q120" s="826"/>
      <c r="R120" s="826"/>
      <c r="S120" s="826"/>
      <c r="T120" s="826"/>
      <c r="U120" s="25"/>
    </row>
    <row r="121" spans="1:21">
      <c r="A121" s="828" t="s">
        <v>1342</v>
      </c>
      <c r="B121" s="22"/>
      <c r="C121" s="912">
        <v>27</v>
      </c>
      <c r="D121" s="885"/>
      <c r="E121" s="885"/>
      <c r="F121" s="885"/>
      <c r="G121" s="826"/>
      <c r="H121" s="821"/>
      <c r="I121" s="821"/>
      <c r="J121" s="861"/>
      <c r="K121" s="826"/>
      <c r="L121" s="861"/>
      <c r="M121" s="821"/>
      <c r="N121" s="821"/>
      <c r="O121" s="861"/>
      <c r="P121" s="861"/>
      <c r="Q121" s="834"/>
      <c r="R121" s="826"/>
      <c r="S121" s="826"/>
      <c r="T121" s="826"/>
      <c r="U121" s="25"/>
    </row>
    <row r="122" spans="1:21" ht="16.8">
      <c r="A122" s="828" t="s">
        <v>1386</v>
      </c>
      <c r="B122" s="365"/>
      <c r="C122" s="885"/>
      <c r="D122" s="885"/>
      <c r="E122" s="885"/>
      <c r="F122" s="885"/>
      <c r="G122" s="826"/>
      <c r="H122" s="861"/>
      <c r="I122" s="821"/>
      <c r="J122" s="862"/>
      <c r="K122" s="826"/>
      <c r="L122" s="862"/>
      <c r="M122" s="821"/>
      <c r="N122" s="821"/>
      <c r="O122" s="862"/>
      <c r="P122" s="861"/>
      <c r="Q122" s="826"/>
      <c r="R122" s="826"/>
      <c r="S122" s="826"/>
      <c r="T122" s="826"/>
      <c r="U122" s="25"/>
    </row>
    <row r="123" spans="1:21">
      <c r="A123" s="822" t="s">
        <v>1385</v>
      </c>
      <c r="B123" s="22"/>
      <c r="C123" s="886"/>
      <c r="D123" s="889"/>
      <c r="E123" s="889"/>
      <c r="F123" s="88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1:21">
      <c r="A124" s="841">
        <v>19</v>
      </c>
      <c r="B124" s="841" t="s">
        <v>1355</v>
      </c>
      <c r="C124" s="839" t="s">
        <v>1356</v>
      </c>
      <c r="D124" s="839" t="s">
        <v>1357</v>
      </c>
      <c r="E124" s="839" t="s">
        <v>1359</v>
      </c>
      <c r="F124" s="841" t="s">
        <v>1361</v>
      </c>
      <c r="G124" s="839"/>
      <c r="H124" s="839"/>
      <c r="I124" s="839"/>
      <c r="J124" s="839"/>
      <c r="K124" s="839"/>
      <c r="L124" s="839"/>
      <c r="M124" s="839"/>
      <c r="N124" s="839"/>
      <c r="O124" s="839"/>
      <c r="P124" s="927"/>
      <c r="Q124" s="927"/>
      <c r="R124" s="927"/>
      <c r="S124" s="927"/>
      <c r="T124" s="927"/>
      <c r="U124" s="927"/>
    </row>
    <row r="125" spans="1:21">
      <c r="A125" s="821"/>
      <c r="B125" s="940">
        <v>2324</v>
      </c>
      <c r="C125" s="822">
        <v>1.6</v>
      </c>
      <c r="D125" s="822">
        <v>1.2</v>
      </c>
      <c r="E125" s="822">
        <v>1.2</v>
      </c>
      <c r="F125" s="821">
        <v>1.2</v>
      </c>
      <c r="G125" s="822"/>
      <c r="H125" s="822"/>
      <c r="I125" s="822"/>
      <c r="J125" s="822"/>
      <c r="K125" s="822"/>
      <c r="L125" s="822"/>
      <c r="M125" s="822"/>
      <c r="N125" s="822"/>
      <c r="O125" s="822"/>
      <c r="P125" s="922"/>
      <c r="Q125" s="922"/>
      <c r="R125" s="922"/>
      <c r="S125" s="922"/>
      <c r="T125" s="922"/>
      <c r="U125" s="922"/>
    </row>
    <row r="126" spans="1:21">
      <c r="A126" s="821"/>
      <c r="B126" s="941" t="s">
        <v>327</v>
      </c>
      <c r="C126" s="823">
        <v>5.8400000000000001E-2</v>
      </c>
      <c r="D126" s="823">
        <v>0.06</v>
      </c>
      <c r="E126" s="823">
        <v>5.8700000000000002E-2</v>
      </c>
      <c r="F126" s="864">
        <v>6.0499999999999998E-2</v>
      </c>
      <c r="G126" s="822"/>
      <c r="H126" s="822"/>
      <c r="I126" s="822"/>
      <c r="J126" s="822"/>
      <c r="K126" s="822"/>
      <c r="L126" s="822"/>
      <c r="M126" s="822"/>
      <c r="N126" s="822"/>
      <c r="O126" s="822"/>
      <c r="P126" s="922"/>
      <c r="Q126" s="922"/>
      <c r="R126" s="922"/>
      <c r="S126" s="922"/>
      <c r="T126" s="922"/>
      <c r="U126" s="922"/>
    </row>
    <row r="127" spans="1:21">
      <c r="A127" s="825" t="s">
        <v>1366</v>
      </c>
      <c r="B127" s="316" t="s">
        <v>1393</v>
      </c>
      <c r="C127" s="316" t="s">
        <v>1392</v>
      </c>
      <c r="D127" s="316" t="s">
        <v>1390</v>
      </c>
      <c r="E127" s="316" t="s">
        <v>1360</v>
      </c>
      <c r="F127" s="316" t="s">
        <v>1362</v>
      </c>
      <c r="G127" s="826"/>
      <c r="H127" s="826"/>
      <c r="I127" s="826"/>
      <c r="J127" s="826"/>
      <c r="K127" s="826"/>
      <c r="L127" s="826"/>
      <c r="M127" s="826"/>
      <c r="N127" s="826"/>
      <c r="O127" s="826"/>
      <c r="P127" s="826"/>
      <c r="Q127" s="826"/>
      <c r="R127" s="826"/>
      <c r="S127" s="822"/>
      <c r="T127" s="821"/>
      <c r="U127" s="922"/>
    </row>
    <row r="128" spans="1:21">
      <c r="A128" s="828" t="s">
        <v>1342</v>
      </c>
      <c r="B128" s="821"/>
      <c r="C128" s="316"/>
      <c r="D128" s="316" t="s">
        <v>1389</v>
      </c>
      <c r="E128" s="316"/>
      <c r="F128" s="316"/>
      <c r="G128" s="826"/>
      <c r="H128" s="822"/>
      <c r="I128" s="822"/>
      <c r="J128" s="822"/>
      <c r="K128" s="822"/>
      <c r="L128" s="822"/>
      <c r="M128" s="822"/>
      <c r="N128" s="822"/>
      <c r="O128" s="822"/>
      <c r="P128" s="822"/>
      <c r="Q128" s="822"/>
      <c r="R128" s="822"/>
      <c r="S128" s="822"/>
      <c r="T128" s="821"/>
      <c r="U128" s="922"/>
    </row>
    <row r="129" spans="1:21">
      <c r="A129" s="828" t="s">
        <v>1386</v>
      </c>
      <c r="B129" s="821"/>
      <c r="C129" s="316" t="s">
        <v>1394</v>
      </c>
      <c r="D129" s="316" t="s">
        <v>1387</v>
      </c>
      <c r="E129" s="316"/>
      <c r="F129" s="316"/>
      <c r="G129" s="822"/>
      <c r="H129" s="822"/>
      <c r="I129" s="822"/>
      <c r="J129" s="822"/>
      <c r="K129" s="822"/>
      <c r="L129" s="822"/>
      <c r="M129" s="822"/>
      <c r="N129" s="822"/>
      <c r="O129" s="822"/>
      <c r="P129" s="922"/>
      <c r="Q129" s="922"/>
      <c r="R129" s="922"/>
      <c r="S129" s="922"/>
      <c r="T129" s="922"/>
      <c r="U129" s="922"/>
    </row>
    <row r="130" spans="1:21" ht="16.8" thickBot="1">
      <c r="A130" s="822" t="s">
        <v>1385</v>
      </c>
      <c r="B130" s="821"/>
      <c r="C130" s="316"/>
      <c r="D130" s="316" t="s">
        <v>1388</v>
      </c>
      <c r="E130" s="316"/>
      <c r="F130" s="316"/>
      <c r="G130" s="822"/>
      <c r="H130" s="822"/>
      <c r="I130" s="822"/>
      <c r="J130" s="822"/>
      <c r="K130" s="822"/>
      <c r="L130" s="822"/>
      <c r="M130" s="822"/>
      <c r="N130" s="822"/>
      <c r="O130" s="822"/>
      <c r="P130" s="922"/>
      <c r="Q130" s="922"/>
      <c r="R130" s="922"/>
      <c r="S130" s="922"/>
      <c r="T130" s="922"/>
      <c r="U130" s="922"/>
    </row>
    <row r="131" spans="1:21">
      <c r="A131" s="895" t="s">
        <v>1185</v>
      </c>
      <c r="B131" s="851"/>
      <c r="C131" s="924" t="s">
        <v>1201</v>
      </c>
      <c r="D131" s="852"/>
      <c r="E131" s="852"/>
      <c r="F131" s="852"/>
      <c r="G131" s="853" t="s">
        <v>1188</v>
      </c>
      <c r="H131" s="853" t="s">
        <v>1187</v>
      </c>
      <c r="I131" s="853" t="s">
        <v>1188</v>
      </c>
      <c r="J131" s="853" t="s">
        <v>1188</v>
      </c>
      <c r="K131" s="853" t="s">
        <v>1325</v>
      </c>
      <c r="L131" s="898" t="s">
        <v>1190</v>
      </c>
      <c r="M131" s="853" t="s">
        <v>1307</v>
      </c>
      <c r="N131" s="853" t="s">
        <v>1188</v>
      </c>
      <c r="O131" s="898" t="s">
        <v>1188</v>
      </c>
      <c r="P131" s="853" t="s">
        <v>1313</v>
      </c>
      <c r="Q131" s="853" t="s">
        <v>1330</v>
      </c>
      <c r="R131" s="853" t="s">
        <v>1317</v>
      </c>
      <c r="S131" s="853" t="s">
        <v>1316</v>
      </c>
      <c r="T131" s="853" t="s">
        <v>1315</v>
      </c>
      <c r="U131" s="854" t="s">
        <v>1329</v>
      </c>
    </row>
    <row r="132" spans="1:21">
      <c r="A132" s="896" t="s">
        <v>1276</v>
      </c>
      <c r="B132" s="822" t="s">
        <v>1129</v>
      </c>
      <c r="C132" s="837" t="s">
        <v>1200</v>
      </c>
      <c r="D132" s="822"/>
      <c r="E132" s="822"/>
      <c r="F132" s="822"/>
      <c r="G132" s="837" t="s">
        <v>1324</v>
      </c>
      <c r="H132" s="837" t="s">
        <v>1323</v>
      </c>
      <c r="I132" s="837" t="s">
        <v>1322</v>
      </c>
      <c r="J132" s="837" t="s">
        <v>1321</v>
      </c>
      <c r="K132" s="837" t="s">
        <v>1326</v>
      </c>
      <c r="L132" s="837" t="s">
        <v>1310</v>
      </c>
      <c r="M132" s="837" t="s">
        <v>1308</v>
      </c>
      <c r="N132" s="837" t="s">
        <v>1320</v>
      </c>
      <c r="O132" s="837" t="s">
        <v>1319</v>
      </c>
      <c r="P132" s="899" t="s">
        <v>1314</v>
      </c>
      <c r="Q132" s="899" t="s">
        <v>1314</v>
      </c>
      <c r="R132" s="900" t="s">
        <v>1318</v>
      </c>
      <c r="S132" s="899" t="s">
        <v>1314</v>
      </c>
      <c r="T132" s="899" t="s">
        <v>1314</v>
      </c>
      <c r="U132" s="897" t="s">
        <v>1328</v>
      </c>
    </row>
    <row r="133" spans="1:21" s="871" customFormat="1" ht="16.8" thickBot="1">
      <c r="A133" s="855"/>
      <c r="B133" s="856"/>
      <c r="C133" s="857"/>
      <c r="D133" s="856"/>
      <c r="E133" s="856"/>
      <c r="F133" s="856"/>
      <c r="G133" s="857" t="s">
        <v>1301</v>
      </c>
      <c r="H133" s="857" t="s">
        <v>1302</v>
      </c>
      <c r="I133" s="857" t="s">
        <v>1303</v>
      </c>
      <c r="J133" s="857" t="s">
        <v>1304</v>
      </c>
      <c r="K133" s="857" t="s">
        <v>1305</v>
      </c>
      <c r="L133" s="857" t="s">
        <v>1306</v>
      </c>
      <c r="M133" s="857" t="s">
        <v>1309</v>
      </c>
      <c r="N133" s="857" t="s">
        <v>1311</v>
      </c>
      <c r="O133" s="857" t="s">
        <v>1312</v>
      </c>
      <c r="P133" s="901"/>
      <c r="Q133" s="902"/>
      <c r="R133" s="902"/>
      <c r="S133" s="858"/>
      <c r="T133" s="858"/>
      <c r="U133" s="859" t="s">
        <v>1327</v>
      </c>
    </row>
    <row r="134" spans="1:21" s="871" customFormat="1">
      <c r="A134" s="850">
        <v>20</v>
      </c>
      <c r="B134" s="850" t="s">
        <v>1365</v>
      </c>
      <c r="C134" s="843" t="s">
        <v>1371</v>
      </c>
      <c r="D134" s="843" t="s">
        <v>819</v>
      </c>
      <c r="E134" s="843" t="s">
        <v>1374</v>
      </c>
      <c r="F134" s="843" t="s">
        <v>1376</v>
      </c>
      <c r="G134" s="842"/>
      <c r="H134" s="869"/>
      <c r="I134" s="842"/>
      <c r="J134" s="842"/>
      <c r="K134" s="842"/>
      <c r="L134" s="842"/>
      <c r="M134" s="842"/>
      <c r="N134" s="842"/>
      <c r="O134" s="842"/>
      <c r="P134" s="842"/>
      <c r="Q134" s="867"/>
      <c r="R134" s="867"/>
      <c r="S134" s="867"/>
      <c r="T134" s="845"/>
      <c r="U134" s="845"/>
    </row>
    <row r="135" spans="1:21" s="871" customFormat="1">
      <c r="A135" s="870"/>
      <c r="B135" s="870"/>
      <c r="C135" s="872" t="s">
        <v>1372</v>
      </c>
      <c r="D135" s="829" t="s">
        <v>1373</v>
      </c>
      <c r="E135" s="829" t="s">
        <v>1375</v>
      </c>
      <c r="F135" s="829" t="s">
        <v>1377</v>
      </c>
      <c r="G135" s="826"/>
      <c r="H135" s="861"/>
      <c r="I135" s="829"/>
      <c r="J135" s="829"/>
      <c r="K135" s="826"/>
      <c r="L135" s="829"/>
      <c r="M135" s="829"/>
      <c r="N135" s="829"/>
      <c r="O135" s="829"/>
      <c r="P135" s="826"/>
      <c r="Q135" s="863"/>
      <c r="R135" s="863"/>
      <c r="S135" s="863"/>
      <c r="T135" s="830"/>
      <c r="U135" s="830"/>
    </row>
    <row r="136" spans="1:21" s="871" customFormat="1">
      <c r="A136" s="870"/>
      <c r="B136" s="870" t="s">
        <v>1391</v>
      </c>
      <c r="C136" s="872">
        <v>3.2099999999999997E-2</v>
      </c>
      <c r="D136" s="829">
        <v>3.39</v>
      </c>
      <c r="E136" s="829">
        <v>4.43</v>
      </c>
      <c r="F136" s="829">
        <v>4.38</v>
      </c>
      <c r="G136" s="826"/>
      <c r="H136" s="862"/>
      <c r="I136" s="829"/>
      <c r="J136" s="829"/>
      <c r="K136" s="826"/>
      <c r="L136" s="829"/>
      <c r="M136" s="829"/>
      <c r="N136" s="829"/>
      <c r="O136" s="829"/>
      <c r="P136" s="826"/>
      <c r="Q136" s="863"/>
      <c r="R136" s="863"/>
      <c r="S136" s="863"/>
      <c r="T136" s="830"/>
      <c r="U136" s="830"/>
    </row>
    <row r="137" spans="1:21" s="871" customFormat="1">
      <c r="A137" s="825" t="s">
        <v>1366</v>
      </c>
      <c r="B137" s="870"/>
      <c r="C137" s="829" t="s">
        <v>1384</v>
      </c>
      <c r="D137" s="939" t="s">
        <v>1380</v>
      </c>
      <c r="E137" s="829"/>
      <c r="F137" s="829"/>
      <c r="G137" s="826"/>
      <c r="H137" s="826"/>
      <c r="I137" s="829"/>
      <c r="J137" s="829"/>
      <c r="K137" s="826"/>
      <c r="L137" s="829"/>
      <c r="M137" s="829"/>
      <c r="N137" s="829"/>
      <c r="O137" s="829"/>
      <c r="P137" s="826"/>
      <c r="Q137" s="863"/>
      <c r="R137" s="863"/>
      <c r="S137" s="863"/>
      <c r="T137" s="830"/>
      <c r="U137" s="830"/>
    </row>
    <row r="138" spans="1:21" s="871" customFormat="1">
      <c r="A138" s="888" t="s">
        <v>1383</v>
      </c>
      <c r="B138" s="870"/>
      <c r="C138" s="829"/>
      <c r="D138" s="885" t="s">
        <v>1378</v>
      </c>
      <c r="E138" s="829"/>
      <c r="F138" s="829"/>
      <c r="G138" s="826"/>
      <c r="H138" s="826"/>
      <c r="I138" s="826"/>
      <c r="J138" s="826"/>
      <c r="K138" s="826"/>
      <c r="L138" s="826"/>
      <c r="M138" s="826"/>
      <c r="N138" s="826"/>
      <c r="O138" s="826"/>
      <c r="P138" s="826"/>
      <c r="Q138" s="863"/>
      <c r="R138" s="863"/>
      <c r="S138" s="863"/>
      <c r="T138" s="830"/>
      <c r="U138" s="830"/>
    </row>
    <row r="139" spans="1:21" s="871" customFormat="1">
      <c r="A139" s="888" t="s">
        <v>1381</v>
      </c>
      <c r="B139" s="870"/>
      <c r="C139" s="829"/>
      <c r="D139" s="885" t="s">
        <v>1379</v>
      </c>
      <c r="E139" s="829"/>
      <c r="F139" s="829"/>
      <c r="G139" s="826"/>
      <c r="H139" s="826"/>
      <c r="I139" s="826"/>
      <c r="J139" s="826"/>
      <c r="K139" s="826"/>
      <c r="L139" s="826"/>
      <c r="M139" s="826"/>
      <c r="N139" s="826"/>
      <c r="O139" s="826"/>
      <c r="P139" s="826"/>
      <c r="Q139" s="863"/>
      <c r="R139" s="863"/>
      <c r="S139" s="863"/>
      <c r="T139" s="830"/>
      <c r="U139" s="830"/>
    </row>
    <row r="140" spans="1:21" s="871" customFormat="1">
      <c r="A140" s="886" t="s">
        <v>1382</v>
      </c>
      <c r="B140" s="870"/>
      <c r="C140" s="829"/>
      <c r="D140" s="885" t="s">
        <v>1379</v>
      </c>
      <c r="E140" s="829"/>
      <c r="F140" s="829"/>
      <c r="G140" s="826"/>
      <c r="H140" s="826"/>
      <c r="I140" s="829"/>
      <c r="J140" s="826"/>
      <c r="K140" s="826"/>
      <c r="L140" s="826"/>
      <c r="M140" s="829"/>
      <c r="N140" s="829"/>
      <c r="O140" s="826"/>
      <c r="P140" s="826"/>
      <c r="Q140" s="863"/>
      <c r="R140" s="863"/>
      <c r="S140" s="863"/>
      <c r="T140" s="830"/>
      <c r="U140" s="830"/>
    </row>
    <row r="141" spans="1:21">
      <c r="A141" s="942"/>
      <c r="B141" s="22"/>
      <c r="C141" s="864"/>
      <c r="D141" s="821"/>
      <c r="E141" s="821"/>
      <c r="F141" s="829"/>
      <c r="G141" s="826"/>
      <c r="H141" s="826"/>
      <c r="I141" s="829"/>
      <c r="J141" s="829"/>
      <c r="K141" s="826"/>
      <c r="L141" s="829"/>
      <c r="M141" s="829"/>
      <c r="N141" s="829"/>
      <c r="O141" s="829"/>
      <c r="P141" s="826"/>
      <c r="Q141" s="863"/>
      <c r="R141" s="860"/>
      <c r="S141" s="860"/>
      <c r="T141" s="25"/>
      <c r="U141" s="25"/>
    </row>
    <row r="142" spans="1:21">
      <c r="A142" s="945"/>
      <c r="B142" s="870"/>
      <c r="C142" s="829"/>
      <c r="D142" s="821" t="s">
        <v>28</v>
      </c>
      <c r="E142" s="821"/>
      <c r="F142" s="829"/>
      <c r="G142" s="826"/>
      <c r="H142" s="834"/>
      <c r="I142" s="829"/>
      <c r="J142" s="829"/>
      <c r="K142" s="826"/>
      <c r="L142" s="829"/>
      <c r="M142" s="829"/>
      <c r="N142" s="829"/>
      <c r="O142" s="829"/>
      <c r="P142" s="826"/>
      <c r="Q142" s="863"/>
      <c r="R142" s="860"/>
      <c r="S142" s="860"/>
      <c r="T142" s="25"/>
      <c r="U142" s="25"/>
    </row>
    <row r="143" spans="1:21">
      <c r="A143" s="945"/>
      <c r="B143" s="870"/>
      <c r="C143" s="829"/>
      <c r="D143" s="821"/>
      <c r="E143" s="821"/>
      <c r="F143" s="829"/>
      <c r="G143" s="826"/>
      <c r="H143" s="861"/>
      <c r="I143" s="829"/>
      <c r="J143" s="829"/>
      <c r="K143" s="826"/>
      <c r="L143" s="829"/>
      <c r="M143" s="829"/>
      <c r="N143" s="829"/>
      <c r="O143" s="829"/>
      <c r="P143" s="826"/>
      <c r="Q143" s="863"/>
      <c r="R143" s="860"/>
      <c r="S143" s="860"/>
      <c r="T143" s="25"/>
      <c r="U143" s="25"/>
    </row>
    <row r="144" spans="1:21">
      <c r="A144" s="945"/>
      <c r="B144" s="870"/>
      <c r="C144" s="829"/>
      <c r="D144" s="821"/>
      <c r="E144" s="821"/>
      <c r="F144" s="829"/>
      <c r="G144" s="829"/>
      <c r="H144" s="829"/>
      <c r="I144" s="829"/>
      <c r="J144" s="829"/>
      <c r="K144" s="829"/>
      <c r="L144" s="829"/>
      <c r="M144" s="829"/>
      <c r="N144" s="829"/>
      <c r="O144" s="829"/>
      <c r="P144" s="863"/>
      <c r="Q144" s="863"/>
      <c r="R144" s="860"/>
      <c r="S144" s="860"/>
      <c r="T144" s="25"/>
      <c r="U144" s="25"/>
    </row>
    <row r="145" spans="1:21">
      <c r="A145" s="945"/>
      <c r="B145" s="870"/>
      <c r="C145" s="829"/>
      <c r="D145" s="821"/>
      <c r="E145" s="821"/>
      <c r="F145" s="829"/>
      <c r="G145" s="829"/>
      <c r="H145" s="829"/>
      <c r="I145" s="829"/>
      <c r="J145" s="829"/>
      <c r="K145" s="829"/>
      <c r="L145" s="829"/>
      <c r="M145" s="829"/>
      <c r="N145" s="829"/>
      <c r="O145" s="829"/>
      <c r="P145" s="863"/>
      <c r="Q145" s="863"/>
      <c r="R145" s="860"/>
      <c r="S145" s="860"/>
      <c r="T145" s="25"/>
      <c r="U145" s="25"/>
    </row>
    <row r="146" spans="1:21">
      <c r="A146" s="945"/>
      <c r="B146" s="870"/>
      <c r="C146" s="829"/>
      <c r="D146" s="821"/>
      <c r="E146" s="821"/>
      <c r="F146" s="821"/>
      <c r="G146" s="821"/>
      <c r="H146" s="821"/>
      <c r="I146" s="821"/>
      <c r="J146" s="821"/>
      <c r="K146" s="821"/>
      <c r="L146" s="821"/>
      <c r="M146" s="821"/>
      <c r="N146" s="821"/>
      <c r="O146" s="821"/>
      <c r="P146" s="860"/>
      <c r="Q146" s="860"/>
      <c r="R146" s="860"/>
      <c r="S146" s="860"/>
      <c r="T146" s="25"/>
      <c r="U146" s="25"/>
    </row>
    <row r="147" spans="1:21">
      <c r="A147" s="945"/>
      <c r="B147" s="870"/>
      <c r="C147" s="829"/>
      <c r="D147" s="821"/>
      <c r="E147" s="821"/>
      <c r="F147" s="821"/>
      <c r="G147" s="821"/>
      <c r="H147" s="821"/>
      <c r="I147" s="821"/>
      <c r="J147" s="821"/>
      <c r="K147" s="821"/>
      <c r="L147" s="821"/>
      <c r="M147" s="821"/>
      <c r="N147" s="821"/>
      <c r="O147" s="821"/>
      <c r="P147" s="860"/>
      <c r="Q147" s="860"/>
      <c r="R147" s="860"/>
      <c r="S147" s="860"/>
      <c r="T147" s="25"/>
      <c r="U147" s="25"/>
    </row>
    <row r="148" spans="1:21">
      <c r="A148" s="942"/>
      <c r="B148" s="22"/>
      <c r="C148" s="821"/>
      <c r="D148" s="821"/>
      <c r="E148" s="821"/>
      <c r="F148" s="821"/>
      <c r="G148" s="821"/>
      <c r="H148" s="821"/>
      <c r="I148" s="821"/>
      <c r="J148" s="821"/>
      <c r="K148" s="821"/>
      <c r="L148" s="821"/>
      <c r="M148" s="821"/>
      <c r="N148" s="821"/>
      <c r="O148" s="821"/>
      <c r="P148" s="860"/>
      <c r="Q148" s="860"/>
      <c r="R148" s="860"/>
      <c r="S148" s="860"/>
      <c r="T148" s="25"/>
      <c r="U148" s="25"/>
    </row>
    <row r="149" spans="1:21">
      <c r="A149" s="942"/>
      <c r="B149" s="22"/>
      <c r="C149" s="821"/>
      <c r="D149" s="821"/>
      <c r="E149" s="821"/>
      <c r="F149" s="821"/>
      <c r="G149" s="821"/>
      <c r="H149" s="821"/>
      <c r="I149" s="821"/>
      <c r="J149" s="860"/>
      <c r="K149" s="860"/>
      <c r="L149" s="860"/>
      <c r="M149" s="860"/>
      <c r="N149" s="860"/>
      <c r="O149" s="860"/>
      <c r="P149" s="860"/>
      <c r="Q149" s="860"/>
      <c r="R149" s="860"/>
      <c r="S149" s="860"/>
      <c r="T149" s="25"/>
      <c r="U149" s="25"/>
    </row>
    <row r="150" spans="1:21">
      <c r="A150" s="942"/>
      <c r="B150" s="22"/>
      <c r="C150" s="821"/>
      <c r="D150" s="821"/>
      <c r="E150" s="821"/>
      <c r="F150" s="821"/>
      <c r="G150" s="821"/>
      <c r="H150" s="821"/>
      <c r="I150" s="821"/>
      <c r="J150" s="860"/>
      <c r="K150" s="860"/>
      <c r="L150" s="860"/>
      <c r="M150" s="860"/>
      <c r="N150" s="860"/>
      <c r="O150" s="860"/>
      <c r="P150" s="860"/>
      <c r="Q150" s="860"/>
      <c r="R150" s="860"/>
      <c r="S150" s="860"/>
      <c r="T150" s="25"/>
      <c r="U150" s="25"/>
    </row>
    <row r="151" spans="1:21">
      <c r="A151" s="942"/>
      <c r="B151" s="22"/>
      <c r="C151" s="821"/>
      <c r="D151" s="821"/>
      <c r="E151" s="821"/>
      <c r="F151" s="821"/>
      <c r="G151" s="821"/>
      <c r="H151" s="821"/>
      <c r="I151" s="821"/>
      <c r="J151" s="860"/>
      <c r="K151" s="860"/>
      <c r="L151" s="860"/>
      <c r="M151" s="860"/>
      <c r="N151" s="860"/>
      <c r="O151" s="860"/>
      <c r="P151" s="860"/>
      <c r="Q151" s="860"/>
      <c r="R151" s="860"/>
      <c r="S151" s="860"/>
      <c r="T151" s="25"/>
      <c r="U151" s="25"/>
    </row>
    <row r="152" spans="1:21">
      <c r="A152" s="942"/>
      <c r="B152" s="22"/>
      <c r="C152" s="821"/>
      <c r="D152" s="821"/>
      <c r="E152" s="821"/>
      <c r="F152" s="821"/>
      <c r="G152" s="821"/>
      <c r="H152" s="821"/>
      <c r="I152" s="821"/>
      <c r="J152" s="860"/>
      <c r="K152" s="860"/>
      <c r="L152" s="860"/>
      <c r="M152" s="860"/>
      <c r="N152" s="860"/>
      <c r="O152" s="860"/>
      <c r="P152" s="860"/>
      <c r="Q152" s="860"/>
      <c r="R152" s="860"/>
      <c r="S152" s="860"/>
      <c r="T152" s="25"/>
      <c r="U152" s="25"/>
    </row>
    <row r="153" spans="1:21">
      <c r="A153" s="943"/>
      <c r="B153" s="838"/>
      <c r="C153" s="925"/>
      <c r="D153" s="25"/>
      <c r="E153" s="25"/>
      <c r="F153" s="25"/>
      <c r="G153" s="837"/>
      <c r="H153" s="837"/>
      <c r="I153" s="838"/>
      <c r="J153" s="838"/>
      <c r="K153" s="838"/>
      <c r="L153" s="728"/>
      <c r="M153" s="838"/>
      <c r="N153" s="838"/>
      <c r="O153" s="728"/>
      <c r="P153" s="837"/>
      <c r="Q153" s="837"/>
      <c r="R153" s="837"/>
      <c r="S153" s="837"/>
      <c r="T153" s="837"/>
      <c r="U153" s="837"/>
    </row>
    <row r="154" spans="1:21">
      <c r="A154" s="944"/>
      <c r="B154" s="822"/>
      <c r="C154" s="837"/>
      <c r="D154" s="822"/>
      <c r="E154" s="822"/>
      <c r="F154" s="822"/>
      <c r="G154" s="837"/>
      <c r="H154" s="837"/>
      <c r="I154" s="838"/>
      <c r="J154" s="837"/>
      <c r="K154" s="837"/>
      <c r="L154" s="837"/>
      <c r="M154" s="837"/>
      <c r="N154" s="838"/>
      <c r="O154" s="837"/>
      <c r="P154" s="360"/>
      <c r="Q154" s="822"/>
      <c r="R154" s="822"/>
      <c r="S154" s="848"/>
      <c r="T154" s="848"/>
      <c r="U154" s="848"/>
    </row>
    <row r="155" spans="1:21">
      <c r="A155" s="942"/>
      <c r="B155" s="22"/>
      <c r="C155" s="821"/>
      <c r="D155" s="821"/>
      <c r="E155" s="821"/>
      <c r="F155" s="821"/>
      <c r="G155" s="821"/>
      <c r="H155" s="821"/>
      <c r="I155" s="821"/>
      <c r="J155" s="860"/>
      <c r="K155" s="860"/>
      <c r="L155" s="860"/>
      <c r="M155" s="860"/>
      <c r="N155" s="860"/>
      <c r="O155" s="860"/>
      <c r="P155" s="860"/>
      <c r="Q155" s="860"/>
      <c r="R155" s="860"/>
      <c r="S155" s="860"/>
      <c r="T155" s="25"/>
      <c r="U155" s="25"/>
    </row>
    <row r="156" spans="1:21">
      <c r="A156" s="942"/>
      <c r="B156" s="22"/>
      <c r="C156" s="821"/>
      <c r="D156" s="821"/>
      <c r="E156" s="25"/>
      <c r="F156" s="22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</row>
    <row r="157" spans="1:21">
      <c r="A157" s="942"/>
      <c r="B157" s="22"/>
      <c r="C157" s="821"/>
      <c r="D157" s="821"/>
      <c r="E157" s="25"/>
      <c r="F157" s="22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</row>
    <row r="158" spans="1:21">
      <c r="A158" s="942"/>
      <c r="B158" s="22"/>
      <c r="C158" s="22"/>
      <c r="D158" s="22"/>
      <c r="E158" s="22"/>
      <c r="F158" s="22"/>
      <c r="G158" s="22"/>
      <c r="H158" s="22"/>
      <c r="I158" s="22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</row>
    <row r="159" spans="1:21">
      <c r="A159" s="942"/>
      <c r="B159" s="22"/>
      <c r="C159" s="22"/>
      <c r="D159" s="22"/>
      <c r="E159" s="22"/>
      <c r="F159" s="22"/>
      <c r="G159" s="22"/>
      <c r="H159" s="22"/>
      <c r="I159" s="22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1">
      <c r="A160" s="942"/>
      <c r="B160" s="22"/>
      <c r="C160" s="22"/>
      <c r="D160" s="22"/>
      <c r="E160" s="22"/>
      <c r="F160" s="22"/>
      <c r="G160" s="22"/>
      <c r="H160" s="22"/>
      <c r="I160" s="22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</row>
    <row r="161" spans="1:21">
      <c r="A161" s="942"/>
      <c r="B161" s="22"/>
      <c r="C161" s="22"/>
      <c r="D161" s="22"/>
      <c r="E161" s="22"/>
      <c r="F161" s="22"/>
      <c r="G161" s="22"/>
      <c r="H161" s="22"/>
      <c r="I161" s="22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</row>
    <row r="162" spans="1:21">
      <c r="A162" s="942"/>
      <c r="B162" s="22"/>
      <c r="C162" s="22"/>
      <c r="D162" s="22"/>
      <c r="E162" s="22"/>
      <c r="F162" s="22"/>
      <c r="G162" s="22"/>
      <c r="H162" s="22"/>
      <c r="I162" s="22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>
      <c r="A163" s="942"/>
      <c r="B163" s="22"/>
      <c r="C163" s="22"/>
      <c r="D163" s="22"/>
      <c r="E163" s="22"/>
      <c r="F163" s="22"/>
      <c r="G163" s="22"/>
      <c r="H163" s="22"/>
      <c r="I163" s="22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</row>
    <row r="164" spans="1:21">
      <c r="A164" s="22"/>
      <c r="B164" s="22"/>
      <c r="C164" s="22"/>
      <c r="D164" s="22"/>
      <c r="E164" s="22"/>
      <c r="F164" s="22"/>
      <c r="G164" s="22"/>
      <c r="H164" s="22"/>
      <c r="I164" s="22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</row>
    <row r="165" spans="1:21">
      <c r="A165" s="22"/>
      <c r="B165" s="22"/>
      <c r="C165" s="22"/>
      <c r="D165" s="22"/>
      <c r="E165" s="22"/>
      <c r="F165" s="22"/>
      <c r="G165" s="22"/>
      <c r="H165" s="22"/>
      <c r="I165" s="22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</row>
    <row r="166" spans="1:21">
      <c r="A166" s="22"/>
      <c r="B166" s="22"/>
      <c r="C166" s="22"/>
      <c r="D166" s="22"/>
      <c r="E166" s="22"/>
      <c r="F166" s="22"/>
      <c r="G166" s="22"/>
      <c r="H166" s="22"/>
      <c r="I166" s="22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</row>
    <row r="167" spans="1:21">
      <c r="A167" s="22"/>
      <c r="B167" s="22"/>
      <c r="C167" s="22"/>
      <c r="D167" s="22"/>
      <c r="E167" s="22"/>
      <c r="F167" s="22"/>
      <c r="G167" s="22"/>
      <c r="H167" s="22"/>
      <c r="I167" s="22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</row>
    <row r="168" spans="1:21">
      <c r="A168" s="22"/>
      <c r="B168" s="22"/>
      <c r="C168" s="22"/>
      <c r="D168" s="22"/>
      <c r="E168" s="22"/>
      <c r="F168" s="22"/>
      <c r="G168" s="22"/>
      <c r="H168" s="22"/>
      <c r="I168" s="22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</row>
    <row r="169" spans="1:21">
      <c r="A169" s="22"/>
      <c r="B169" s="22"/>
      <c r="C169" s="22"/>
      <c r="D169" s="22"/>
      <c r="E169" s="22"/>
      <c r="F169" s="22"/>
      <c r="G169" s="22"/>
      <c r="H169" s="22"/>
      <c r="I169" s="22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>
      <c r="A170" s="22"/>
      <c r="B170" s="22"/>
      <c r="C170" s="22"/>
      <c r="D170" s="22"/>
      <c r="E170" s="22"/>
      <c r="F170" s="22"/>
      <c r="G170" s="22"/>
      <c r="H170" s="22"/>
      <c r="I170" s="22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</row>
    <row r="171" spans="1:21">
      <c r="A171" s="22"/>
      <c r="B171" s="22"/>
      <c r="C171" s="22"/>
      <c r="D171" s="22"/>
      <c r="E171" s="22"/>
      <c r="F171" s="22"/>
      <c r="G171" s="22"/>
      <c r="H171" s="22"/>
      <c r="I171" s="22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</row>
    <row r="172" spans="1:21">
      <c r="A172" s="22"/>
      <c r="B172" s="22"/>
      <c r="C172" s="22"/>
      <c r="D172" s="22"/>
      <c r="E172" s="22"/>
      <c r="F172" s="22"/>
      <c r="G172" s="22"/>
      <c r="H172" s="22"/>
      <c r="I172" s="22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</row>
    <row r="173" spans="1:21">
      <c r="A173" s="22"/>
      <c r="B173" s="22"/>
      <c r="C173" s="22"/>
      <c r="D173" s="22"/>
      <c r="E173" s="22"/>
      <c r="F173" s="22"/>
      <c r="G173" s="22"/>
      <c r="H173" s="22"/>
      <c r="I173" s="22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</row>
    <row r="174" spans="1:21">
      <c r="A174" s="22"/>
      <c r="B174" s="22"/>
      <c r="C174" s="22"/>
      <c r="D174" s="22"/>
      <c r="E174" s="22"/>
      <c r="F174" s="22"/>
      <c r="G174" s="22"/>
      <c r="H174" s="22"/>
      <c r="I174" s="22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</row>
    <row r="175" spans="1:21">
      <c r="A175" s="22"/>
      <c r="B175" s="22"/>
      <c r="C175" s="22"/>
      <c r="D175" s="22"/>
      <c r="E175" s="22"/>
      <c r="F175" s="22"/>
      <c r="G175" s="22"/>
      <c r="H175" s="22"/>
      <c r="I175" s="22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</row>
    <row r="176" spans="1:21">
      <c r="A176" s="22"/>
      <c r="B176" s="22"/>
      <c r="C176" s="22"/>
      <c r="D176" s="22"/>
      <c r="E176" s="22"/>
      <c r="F176" s="22"/>
      <c r="G176" s="22"/>
      <c r="H176" s="22"/>
      <c r="I176" s="22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</row>
    <row r="177" spans="1:21">
      <c r="A177" s="22"/>
      <c r="B177" s="22"/>
      <c r="C177" s="22"/>
      <c r="D177" s="22"/>
      <c r="E177" s="22"/>
      <c r="F177" s="22"/>
      <c r="G177" s="22"/>
      <c r="H177" s="22"/>
      <c r="I177" s="22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</row>
    <row r="178" spans="1:21">
      <c r="A178" s="22"/>
      <c r="B178" s="22"/>
      <c r="C178" s="22"/>
      <c r="D178" s="22"/>
      <c r="E178" s="22"/>
      <c r="F178" s="22"/>
      <c r="G178" s="22"/>
      <c r="H178" s="22"/>
      <c r="I178" s="22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</row>
    <row r="179" spans="1:21">
      <c r="A179" s="22"/>
      <c r="B179" s="22"/>
      <c r="C179" s="22"/>
      <c r="D179" s="25"/>
      <c r="E179" s="25"/>
      <c r="F179" s="22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</row>
    <row r="180" spans="1:21">
      <c r="A180" s="22"/>
      <c r="B180" s="22"/>
      <c r="C180" s="22"/>
      <c r="D180" s="25"/>
      <c r="E180" s="25"/>
      <c r="F180" s="22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</row>
    <row r="181" spans="1:21">
      <c r="A181" s="22"/>
      <c r="B181" s="22"/>
      <c r="C181" s="22"/>
      <c r="D181" s="25"/>
      <c r="E181" s="25"/>
      <c r="F181" s="22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</row>
    <row r="182" spans="1:21">
      <c r="A182" s="22"/>
      <c r="B182" s="22"/>
      <c r="C182" s="22"/>
      <c r="D182" s="25"/>
      <c r="E182" s="25"/>
      <c r="F182" s="22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>
      <c r="A183" s="22"/>
      <c r="B183" s="22"/>
      <c r="C183" s="22"/>
      <c r="D183" s="25"/>
      <c r="E183" s="25"/>
      <c r="F183" s="22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>
      <c r="A184" s="22"/>
      <c r="B184" s="22"/>
      <c r="C184" s="22"/>
      <c r="D184" s="25"/>
      <c r="E184" s="25"/>
      <c r="F184" s="22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>
      <c r="A185" s="22"/>
      <c r="B185" s="22"/>
      <c r="C185" s="22"/>
      <c r="D185" s="25"/>
      <c r="E185" s="25"/>
      <c r="F185" s="22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>
      <c r="A186" s="22"/>
      <c r="B186" s="22"/>
      <c r="C186" s="22"/>
      <c r="D186" s="25"/>
      <c r="E186" s="25"/>
      <c r="F186" s="22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>
      <c r="A187" s="22"/>
      <c r="B187" s="22"/>
      <c r="C187" s="22"/>
      <c r="D187" s="25"/>
      <c r="E187" s="25"/>
      <c r="F187" s="22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>
      <c r="A188" s="22"/>
      <c r="B188" s="22"/>
      <c r="C188" s="22"/>
      <c r="D188" s="25"/>
      <c r="E188" s="25"/>
      <c r="F188" s="22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</row>
    <row r="189" spans="1:21">
      <c r="A189" s="22"/>
      <c r="B189" s="22"/>
      <c r="C189" s="22"/>
      <c r="D189" s="25"/>
      <c r="E189" s="25"/>
      <c r="F189" s="22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</row>
    <row r="190" spans="1:21">
      <c r="A190" s="22"/>
      <c r="B190" s="22"/>
      <c r="C190" s="22"/>
      <c r="D190" s="25"/>
      <c r="E190" s="25"/>
      <c r="F190" s="22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</row>
    <row r="191" spans="1:21">
      <c r="A191" s="22"/>
      <c r="B191" s="22"/>
      <c r="C191" s="22"/>
      <c r="D191" s="25"/>
      <c r="E191" s="25"/>
      <c r="F191" s="22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</row>
    <row r="192" spans="1:21">
      <c r="A192" s="22"/>
      <c r="B192" s="22"/>
      <c r="C192" s="22"/>
      <c r="D192" s="25"/>
      <c r="E192" s="25"/>
      <c r="F192" s="22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</row>
    <row r="193" spans="1:21">
      <c r="A193" s="22"/>
      <c r="B193" s="22"/>
      <c r="C193" s="22"/>
      <c r="D193" s="25"/>
      <c r="E193" s="25"/>
      <c r="F193" s="22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</row>
    <row r="194" spans="1:21">
      <c r="A194" s="22"/>
      <c r="B194" s="22"/>
      <c r="C194" s="22"/>
      <c r="D194" s="25"/>
      <c r="E194" s="25"/>
      <c r="F194" s="22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</row>
    <row r="195" spans="1:21">
      <c r="A195" s="22"/>
      <c r="B195" s="22"/>
      <c r="C195" s="22"/>
      <c r="D195" s="25"/>
      <c r="E195" s="25"/>
      <c r="F195" s="22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</row>
    <row r="196" spans="1:21">
      <c r="A196" s="22"/>
      <c r="B196" s="22"/>
      <c r="C196" s="22"/>
      <c r="D196" s="25"/>
      <c r="E196" s="25"/>
      <c r="F196" s="22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</row>
    <row r="197" spans="1:21">
      <c r="A197" s="22"/>
      <c r="B197" s="22"/>
      <c r="C197" s="22"/>
      <c r="D197" s="25"/>
      <c r="E197" s="25"/>
      <c r="F197" s="22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</row>
    <row r="198" spans="1:21">
      <c r="A198" s="22"/>
      <c r="B198" s="22"/>
      <c r="C198" s="22"/>
      <c r="D198" s="25"/>
      <c r="E198" s="25"/>
      <c r="F198" s="22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</row>
    <row r="199" spans="1:21">
      <c r="A199" s="22"/>
      <c r="B199" s="22"/>
      <c r="C199" s="22"/>
      <c r="D199" s="25"/>
      <c r="E199" s="25"/>
      <c r="F199" s="22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</row>
    <row r="200" spans="1:21">
      <c r="A200" s="22"/>
      <c r="B200" s="22"/>
      <c r="C200" s="22"/>
      <c r="D200" s="25"/>
      <c r="E200" s="25"/>
      <c r="F200" s="22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</row>
    <row r="201" spans="1:21">
      <c r="A201" s="22"/>
      <c r="B201" s="22"/>
      <c r="C201" s="22"/>
      <c r="D201" s="25"/>
      <c r="E201" s="25"/>
      <c r="F201" s="22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spans="1:21">
      <c r="A202" s="22"/>
      <c r="B202" s="22"/>
      <c r="C202" s="22"/>
      <c r="D202" s="25"/>
      <c r="E202" s="25"/>
      <c r="F202" s="22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</row>
    <row r="203" spans="1:21">
      <c r="A203" s="22"/>
      <c r="B203" s="22"/>
      <c r="C203" s="22"/>
      <c r="D203" s="25"/>
      <c r="E203" s="25"/>
      <c r="F203" s="22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</row>
    <row r="204" spans="1:21">
      <c r="A204" s="22"/>
      <c r="B204" s="22"/>
      <c r="C204" s="22"/>
      <c r="D204" s="25"/>
      <c r="E204" s="25"/>
      <c r="F204" s="22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spans="1:21">
      <c r="A205" s="22"/>
      <c r="B205" s="22"/>
      <c r="C205" s="22"/>
      <c r="D205" s="25"/>
      <c r="E205" s="25"/>
      <c r="F205" s="22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</row>
    <row r="206" spans="1:21">
      <c r="A206" s="22"/>
      <c r="B206" s="22"/>
      <c r="C206" s="22"/>
      <c r="D206" s="25"/>
      <c r="E206" s="25"/>
      <c r="F206" s="22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</row>
    <row r="207" spans="1:21">
      <c r="A207" s="22"/>
      <c r="B207" s="22"/>
      <c r="C207" s="22"/>
      <c r="D207" s="25"/>
      <c r="E207" s="25"/>
      <c r="F207" s="22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</row>
    <row r="208" spans="1:21">
      <c r="A208" s="22"/>
      <c r="B208" s="22"/>
      <c r="C208" s="22"/>
      <c r="D208" s="25"/>
      <c r="E208" s="25"/>
      <c r="F208" s="22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</row>
    <row r="209" spans="1:21">
      <c r="A209" s="22"/>
      <c r="B209" s="22"/>
      <c r="C209" s="22"/>
      <c r="D209" s="25"/>
      <c r="E209" s="25"/>
      <c r="F209" s="22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</row>
    <row r="210" spans="1:21">
      <c r="A210" s="22"/>
      <c r="B210" s="22"/>
      <c r="C210" s="22"/>
      <c r="D210" s="25"/>
      <c r="E210" s="25"/>
      <c r="F210" s="22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spans="1:21">
      <c r="A211" s="22"/>
      <c r="B211" s="22"/>
      <c r="C211" s="22"/>
      <c r="D211" s="25"/>
      <c r="E211" s="25"/>
      <c r="F211" s="22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</row>
    <row r="212" spans="1:21">
      <c r="A212" s="22"/>
      <c r="B212" s="22"/>
      <c r="C212" s="22"/>
      <c r="D212" s="25"/>
      <c r="E212" s="25"/>
      <c r="F212" s="22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</row>
    <row r="213" spans="1:21">
      <c r="A213" s="22"/>
      <c r="B213" s="22"/>
      <c r="C213" s="22"/>
      <c r="D213" s="25"/>
      <c r="E213" s="25"/>
      <c r="F213" s="22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</row>
    <row r="214" spans="1:21">
      <c r="A214" s="22"/>
      <c r="B214" s="22"/>
      <c r="C214" s="22"/>
      <c r="D214" s="25"/>
      <c r="E214" s="25"/>
      <c r="F214" s="22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</row>
    <row r="215" spans="1:21">
      <c r="A215" s="22"/>
      <c r="B215" s="22"/>
      <c r="C215" s="22"/>
      <c r="D215" s="25"/>
      <c r="E215" s="25"/>
      <c r="F215" s="22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spans="1:21">
      <c r="A216" s="22"/>
      <c r="B216" s="22"/>
      <c r="C216" s="22"/>
      <c r="D216" s="25"/>
      <c r="E216" s="25"/>
      <c r="F216" s="22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</row>
    <row r="217" spans="1:21">
      <c r="A217" s="22"/>
      <c r="B217" s="22"/>
      <c r="C217" s="22"/>
      <c r="D217" s="25"/>
      <c r="E217" s="25"/>
      <c r="F217" s="22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</row>
    <row r="218" spans="1:21">
      <c r="A218" s="22"/>
      <c r="B218" s="22"/>
      <c r="C218" s="22"/>
      <c r="D218" s="25"/>
      <c r="E218" s="25"/>
      <c r="F218" s="22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</row>
    <row r="219" spans="1:21">
      <c r="A219" s="22"/>
      <c r="B219" s="22"/>
      <c r="C219" s="22"/>
      <c r="D219" s="25"/>
      <c r="E219" s="25"/>
      <c r="F219" s="22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</row>
    <row r="220" spans="1:21">
      <c r="A220" s="22"/>
      <c r="B220" s="22"/>
      <c r="C220" s="22"/>
      <c r="D220" s="25"/>
      <c r="E220" s="25"/>
      <c r="F220" s="22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</row>
    <row r="221" spans="1:21">
      <c r="A221" s="22"/>
      <c r="B221" s="22"/>
      <c r="C221" s="22"/>
      <c r="D221" s="25"/>
      <c r="E221" s="25"/>
      <c r="F221" s="22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</row>
    <row r="222" spans="1:21">
      <c r="A222" s="22"/>
      <c r="B222" s="22"/>
      <c r="C222" s="22"/>
      <c r="D222" s="25"/>
      <c r="E222" s="25"/>
      <c r="F222" s="22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</row>
    <row r="223" spans="1:21">
      <c r="A223" s="22"/>
      <c r="B223" s="22"/>
      <c r="C223" s="22"/>
      <c r="D223" s="25"/>
      <c r="E223" s="25"/>
      <c r="F223" s="22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spans="1:21">
      <c r="A224" s="22"/>
      <c r="B224" s="22"/>
      <c r="C224" s="22"/>
      <c r="D224" s="25"/>
      <c r="E224" s="25"/>
      <c r="F224" s="22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</row>
    <row r="225" spans="1:21">
      <c r="A225" s="22"/>
      <c r="B225" s="22"/>
      <c r="C225" s="22"/>
      <c r="D225" s="25"/>
      <c r="E225" s="25"/>
      <c r="F225" s="22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</row>
    <row r="226" spans="1:21">
      <c r="A226" s="22"/>
      <c r="B226" s="22"/>
      <c r="C226" s="22"/>
      <c r="D226" s="25"/>
      <c r="E226" s="25"/>
      <c r="F226" s="22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</row>
    <row r="227" spans="1:21">
      <c r="A227" s="22"/>
      <c r="B227" s="22"/>
      <c r="C227" s="22"/>
      <c r="D227" s="25"/>
      <c r="E227" s="25"/>
      <c r="F227" s="22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</row>
    <row r="228" spans="1:21">
      <c r="A228" s="22"/>
      <c r="B228" s="22"/>
      <c r="C228" s="22"/>
      <c r="D228" s="25"/>
      <c r="E228" s="25"/>
      <c r="F228" s="22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</row>
    <row r="229" spans="1:21">
      <c r="A229" s="22"/>
      <c r="B229" s="22"/>
      <c r="C229" s="22"/>
      <c r="D229" s="25"/>
      <c r="E229" s="25"/>
      <c r="F229" s="22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</row>
    <row r="230" spans="1:21">
      <c r="A230" s="22"/>
      <c r="B230" s="22"/>
      <c r="C230" s="22"/>
      <c r="D230" s="25"/>
      <c r="E230" s="25"/>
      <c r="F230" s="22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</row>
    <row r="231" spans="1:21">
      <c r="A231" s="22"/>
      <c r="B231" s="22"/>
      <c r="C231" s="22"/>
      <c r="D231" s="25"/>
      <c r="E231" s="25"/>
      <c r="F231" s="22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</row>
    <row r="232" spans="1:21">
      <c r="A232" s="22"/>
      <c r="B232" s="22"/>
      <c r="C232" s="22"/>
      <c r="D232" s="25"/>
      <c r="E232" s="25"/>
      <c r="F232" s="22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spans="1:21">
      <c r="A233" s="22"/>
      <c r="B233" s="22"/>
      <c r="C233" s="22"/>
      <c r="D233" s="25"/>
      <c r="E233" s="25"/>
      <c r="F233" s="22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</row>
    <row r="234" spans="1:21">
      <c r="A234" s="22"/>
      <c r="B234" s="22"/>
      <c r="C234" s="22"/>
      <c r="D234" s="25"/>
      <c r="E234" s="25"/>
      <c r="F234" s="22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</row>
    <row r="235" spans="1:21">
      <c r="A235" s="22"/>
      <c r="B235" s="22"/>
      <c r="C235" s="22"/>
      <c r="D235" s="25"/>
      <c r="E235" s="25"/>
      <c r="F235" s="22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</row>
    <row r="236" spans="1:21">
      <c r="A236" s="22"/>
      <c r="B236" s="22"/>
      <c r="C236" s="22"/>
      <c r="D236" s="25"/>
      <c r="E236" s="25"/>
      <c r="F236" s="22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</row>
    <row r="237" spans="1:21">
      <c r="A237" s="22"/>
      <c r="B237" s="22"/>
      <c r="C237" s="22"/>
      <c r="D237" s="25"/>
      <c r="E237" s="25"/>
      <c r="F237" s="22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spans="1:21">
      <c r="A238" s="22"/>
      <c r="B238" s="22"/>
      <c r="C238" s="22"/>
      <c r="D238" s="25"/>
      <c r="E238" s="25"/>
      <c r="F238" s="22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  <row r="239" spans="1:21">
      <c r="A239" s="22"/>
      <c r="B239" s="22"/>
      <c r="C239" s="22"/>
      <c r="D239" s="25"/>
      <c r="E239" s="25"/>
      <c r="F239" s="22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</row>
    <row r="240" spans="1:21">
      <c r="A240" s="22"/>
      <c r="B240" s="22"/>
      <c r="C240" s="22"/>
      <c r="D240" s="25"/>
      <c r="E240" s="25"/>
      <c r="F240" s="22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</row>
    <row r="241" spans="1:21">
      <c r="A241" s="22"/>
      <c r="B241" s="22"/>
      <c r="C241" s="22"/>
      <c r="D241" s="25"/>
      <c r="E241" s="25"/>
      <c r="F241" s="22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3" workbookViewId="0">
      <selection activeCell="G32" sqref="G32"/>
    </sheetView>
  </sheetViews>
  <sheetFormatPr defaultRowHeight="16.2"/>
  <cols>
    <col min="1" max="1" width="9.21875" customWidth="1"/>
    <col min="2" max="2" width="13.33203125" customWidth="1"/>
    <col min="3" max="3" width="12.33203125" customWidth="1"/>
    <col min="5" max="5" width="9.33203125" customWidth="1"/>
    <col min="6" max="6" width="12.21875" customWidth="1"/>
    <col min="7" max="7" width="4.77734375" customWidth="1"/>
    <col min="9" max="9" width="9.33203125" customWidth="1"/>
    <col min="10" max="10" width="11.77734375" customWidth="1"/>
    <col min="11" max="11" width="9.33203125" customWidth="1"/>
    <col min="12" max="12" width="10.109375" customWidth="1"/>
    <col min="13" max="13" width="31.44140625" customWidth="1"/>
    <col min="14" max="14" width="13.109375" customWidth="1"/>
    <col min="15" max="15" width="10.6640625" customWidth="1"/>
    <col min="16" max="16" width="11.33203125" customWidth="1"/>
  </cols>
  <sheetData>
    <row r="1" spans="1:17" ht="16.8">
      <c r="A1" s="696" t="s">
        <v>628</v>
      </c>
      <c r="B1" s="696" t="s">
        <v>629</v>
      </c>
      <c r="C1" s="696" t="s">
        <v>630</v>
      </c>
      <c r="E1" s="696" t="s">
        <v>1</v>
      </c>
      <c r="F1" s="1017" t="s">
        <v>1437</v>
      </c>
      <c r="G1" s="25"/>
      <c r="I1" s="1049"/>
      <c r="J1" s="1038"/>
      <c r="K1" s="1038"/>
      <c r="L1" s="157"/>
      <c r="M1" s="157"/>
      <c r="N1" s="158"/>
      <c r="O1" s="1026"/>
      <c r="P1" s="1027"/>
      <c r="Q1" s="1033"/>
    </row>
    <row r="2" spans="1:17" ht="16.8">
      <c r="A2" s="693" t="s">
        <v>639</v>
      </c>
      <c r="B2" s="697" t="s">
        <v>1050</v>
      </c>
      <c r="C2" s="393">
        <v>1558</v>
      </c>
      <c r="E2" s="25" t="s">
        <v>1438</v>
      </c>
      <c r="F2" s="1019">
        <v>900000</v>
      </c>
      <c r="G2" s="25" t="s">
        <v>1444</v>
      </c>
      <c r="I2" s="158"/>
      <c r="J2" s="1036"/>
      <c r="K2" s="1036"/>
      <c r="L2" s="158"/>
      <c r="M2" s="158"/>
      <c r="N2" s="158"/>
      <c r="O2" s="1008"/>
      <c r="P2" s="1028"/>
      <c r="Q2" s="1008"/>
    </row>
    <row r="3" spans="1:17" ht="16.8">
      <c r="A3" s="693" t="s">
        <v>1085</v>
      </c>
      <c r="B3" s="698" t="s">
        <v>1048</v>
      </c>
      <c r="C3" s="393">
        <v>7738</v>
      </c>
      <c r="E3" s="25" t="s">
        <v>1439</v>
      </c>
      <c r="F3" s="1019">
        <v>25000</v>
      </c>
      <c r="G3" s="25" t="s">
        <v>1445</v>
      </c>
      <c r="I3" s="158"/>
      <c r="J3" s="1036"/>
      <c r="K3" s="1035"/>
      <c r="L3" s="158"/>
      <c r="M3" s="158"/>
      <c r="N3" s="158"/>
      <c r="O3" s="1008"/>
      <c r="P3" s="1029"/>
      <c r="Q3" s="1030"/>
    </row>
    <row r="4" spans="1:17" ht="16.8">
      <c r="A4" s="693" t="s">
        <v>638</v>
      </c>
      <c r="B4" s="698" t="s">
        <v>1049</v>
      </c>
      <c r="C4" s="393">
        <v>553</v>
      </c>
      <c r="E4" s="25" t="s">
        <v>1440</v>
      </c>
      <c r="F4" s="1019">
        <v>35000</v>
      </c>
      <c r="G4" s="25" t="s">
        <v>1445</v>
      </c>
      <c r="I4" s="158"/>
      <c r="J4" s="1050"/>
      <c r="K4" s="1050"/>
      <c r="L4" s="1051"/>
      <c r="M4" s="1052"/>
      <c r="N4" s="158"/>
      <c r="O4" s="1008"/>
      <c r="P4" s="1028"/>
      <c r="Q4" s="1008"/>
    </row>
    <row r="5" spans="1:17" ht="16.8">
      <c r="A5" s="693" t="s">
        <v>627</v>
      </c>
      <c r="B5" s="698" t="s">
        <v>1047</v>
      </c>
      <c r="C5" s="393">
        <v>5764</v>
      </c>
      <c r="E5" s="25" t="s">
        <v>1441</v>
      </c>
      <c r="F5" s="1019">
        <v>45000</v>
      </c>
      <c r="G5" s="25" t="s">
        <v>1445</v>
      </c>
      <c r="I5" s="158"/>
      <c r="J5" s="1036"/>
      <c r="K5" s="1035"/>
      <c r="L5" s="158"/>
      <c r="M5" s="972"/>
      <c r="N5" s="158"/>
      <c r="O5" s="1008"/>
      <c r="P5" s="1028"/>
      <c r="Q5" s="1008"/>
    </row>
    <row r="6" spans="1:17" ht="16.8">
      <c r="A6" s="693" t="s">
        <v>686</v>
      </c>
      <c r="B6" s="698" t="s">
        <v>1051</v>
      </c>
      <c r="C6" s="393">
        <v>1513.5</v>
      </c>
      <c r="E6" s="25" t="s">
        <v>1442</v>
      </c>
      <c r="F6" s="1019">
        <v>45000</v>
      </c>
      <c r="G6" s="25" t="s">
        <v>1445</v>
      </c>
      <c r="I6" s="158"/>
      <c r="J6" s="1036"/>
      <c r="K6" s="1035"/>
      <c r="L6" s="158"/>
      <c r="M6" s="158"/>
      <c r="N6" s="158"/>
      <c r="O6" s="1031"/>
      <c r="P6" s="1032"/>
      <c r="Q6" s="1008"/>
    </row>
    <row r="7" spans="1:17" ht="16.8">
      <c r="A7" s="694" t="s">
        <v>688</v>
      </c>
      <c r="B7" s="699" t="s">
        <v>615</v>
      </c>
      <c r="C7" s="432">
        <v>1812.5</v>
      </c>
      <c r="E7" s="25" t="s">
        <v>1443</v>
      </c>
      <c r="F7" s="1019">
        <v>45000</v>
      </c>
      <c r="G7" s="25" t="s">
        <v>1445</v>
      </c>
      <c r="I7" s="158"/>
      <c r="J7" s="1036"/>
      <c r="K7" s="1037"/>
      <c r="L7" s="1044"/>
      <c r="M7" s="158"/>
      <c r="N7" s="158"/>
      <c r="O7" s="158"/>
    </row>
    <row r="8" spans="1:17" ht="16.8">
      <c r="A8" s="694" t="s">
        <v>688</v>
      </c>
      <c r="B8" s="699" t="s">
        <v>1010</v>
      </c>
      <c r="C8" s="432">
        <v>1903</v>
      </c>
      <c r="E8" s="25" t="s">
        <v>1446</v>
      </c>
      <c r="F8" s="1019">
        <v>200000</v>
      </c>
      <c r="G8" s="25" t="s">
        <v>1444</v>
      </c>
      <c r="I8" s="158"/>
      <c r="J8" s="1036"/>
      <c r="K8" s="1035"/>
      <c r="L8" s="1045"/>
      <c r="M8" s="158"/>
      <c r="N8" s="158"/>
      <c r="O8" s="158"/>
    </row>
    <row r="9" spans="1:17" ht="16.8">
      <c r="A9" s="694" t="s">
        <v>688</v>
      </c>
      <c r="B9" s="699" t="s">
        <v>296</v>
      </c>
      <c r="C9" s="432">
        <v>1142</v>
      </c>
      <c r="E9" s="25" t="s">
        <v>1447</v>
      </c>
      <c r="F9" s="1019">
        <v>4500</v>
      </c>
      <c r="G9" s="25" t="s">
        <v>1445</v>
      </c>
      <c r="I9" s="158"/>
      <c r="J9" s="1036"/>
      <c r="K9" s="1036"/>
      <c r="L9" s="1046"/>
      <c r="M9" s="158"/>
      <c r="N9" s="158"/>
      <c r="O9" s="158"/>
    </row>
    <row r="10" spans="1:17" ht="16.8">
      <c r="A10" s="694" t="s">
        <v>688</v>
      </c>
      <c r="B10" s="700" t="s">
        <v>1012</v>
      </c>
      <c r="C10" s="432">
        <v>3150</v>
      </c>
      <c r="E10" s="25" t="s">
        <v>1448</v>
      </c>
      <c r="F10" s="1019">
        <v>45000</v>
      </c>
      <c r="G10" s="25" t="s">
        <v>1445</v>
      </c>
      <c r="I10" s="1047"/>
      <c r="J10" s="1048"/>
      <c r="K10" s="1036"/>
      <c r="L10" s="158"/>
      <c r="M10" s="158"/>
      <c r="N10" s="158"/>
      <c r="O10" s="158"/>
    </row>
    <row r="11" spans="1:17" ht="16.8">
      <c r="A11" s="694" t="s">
        <v>706</v>
      </c>
      <c r="B11" s="700" t="s">
        <v>1012</v>
      </c>
      <c r="C11" s="432">
        <v>905</v>
      </c>
      <c r="E11" s="25" t="s">
        <v>1449</v>
      </c>
      <c r="F11" s="1019">
        <v>50000</v>
      </c>
      <c r="G11" s="25" t="s">
        <v>1445</v>
      </c>
      <c r="I11" s="158"/>
      <c r="J11" s="1036"/>
      <c r="K11" s="1036"/>
      <c r="L11" s="158"/>
      <c r="M11" s="158"/>
      <c r="N11" s="158"/>
      <c r="O11" s="158"/>
    </row>
    <row r="12" spans="1:17" ht="16.8">
      <c r="A12" s="694" t="s">
        <v>719</v>
      </c>
      <c r="B12" s="701" t="s">
        <v>726</v>
      </c>
      <c r="C12" s="432">
        <v>1935</v>
      </c>
      <c r="E12" s="25" t="s">
        <v>1450</v>
      </c>
      <c r="F12" s="1019">
        <v>25000</v>
      </c>
      <c r="G12" s="25" t="s">
        <v>1445</v>
      </c>
      <c r="I12" s="158"/>
      <c r="J12" s="1053"/>
      <c r="K12" s="158"/>
      <c r="L12" s="1053"/>
      <c r="M12" s="158"/>
      <c r="N12" s="158"/>
      <c r="O12" s="158"/>
    </row>
    <row r="13" spans="1:17" ht="16.8">
      <c r="A13" s="694" t="s">
        <v>733</v>
      </c>
      <c r="B13" s="701" t="s">
        <v>732</v>
      </c>
      <c r="C13" s="432">
        <v>1996</v>
      </c>
      <c r="E13" s="25" t="s">
        <v>1450</v>
      </c>
      <c r="F13" s="1019">
        <v>30000</v>
      </c>
      <c r="G13" s="25" t="s">
        <v>1444</v>
      </c>
      <c r="I13" s="158"/>
      <c r="J13" s="1054"/>
      <c r="K13" s="158"/>
      <c r="L13" s="1054"/>
      <c r="M13" s="158"/>
      <c r="N13" s="158"/>
      <c r="O13" s="158"/>
    </row>
    <row r="14" spans="1:17" ht="16.8">
      <c r="A14" s="694" t="s">
        <v>994</v>
      </c>
      <c r="B14" s="699" t="s">
        <v>1011</v>
      </c>
      <c r="C14" s="432">
        <v>9451</v>
      </c>
      <c r="E14" s="25" t="s">
        <v>1451</v>
      </c>
      <c r="F14" s="1019">
        <v>286000</v>
      </c>
      <c r="G14" s="25" t="s">
        <v>1444</v>
      </c>
      <c r="I14" s="158"/>
      <c r="J14" s="1054"/>
      <c r="K14" s="158"/>
      <c r="L14" s="1054"/>
      <c r="M14" s="158"/>
      <c r="N14" s="158"/>
      <c r="O14" s="158"/>
    </row>
    <row r="15" spans="1:17" ht="16.8">
      <c r="A15" s="694" t="s">
        <v>994</v>
      </c>
      <c r="B15" s="700" t="s">
        <v>1009</v>
      </c>
      <c r="C15" s="432">
        <v>4356</v>
      </c>
      <c r="E15" s="25"/>
      <c r="F15" s="1019">
        <f>SUM(F2:F14)</f>
        <v>1735500</v>
      </c>
      <c r="G15" s="25"/>
      <c r="I15" s="158"/>
      <c r="J15" s="158"/>
      <c r="K15" s="158"/>
      <c r="L15" s="158"/>
      <c r="M15" s="1055"/>
      <c r="N15" s="1054"/>
      <c r="O15" s="158"/>
    </row>
    <row r="16" spans="1:17" ht="16.8">
      <c r="A16" s="694" t="s">
        <v>1044</v>
      </c>
      <c r="B16" s="700" t="s">
        <v>897</v>
      </c>
      <c r="C16" s="686">
        <v>342085</v>
      </c>
      <c r="E16" s="25"/>
      <c r="F16" s="1019"/>
      <c r="G16" s="25"/>
      <c r="I16" s="158"/>
      <c r="J16" s="1056"/>
      <c r="K16" s="158"/>
      <c r="L16" s="1056"/>
      <c r="M16" s="158"/>
      <c r="N16" s="158"/>
      <c r="O16" s="158"/>
    </row>
    <row r="17" spans="1:17" ht="16.8">
      <c r="A17" s="694" t="s">
        <v>1045</v>
      </c>
      <c r="B17" s="702" t="s">
        <v>1046</v>
      </c>
      <c r="C17" s="686">
        <v>4213</v>
      </c>
      <c r="E17" s="25"/>
      <c r="F17" s="1019"/>
      <c r="G17" s="25"/>
      <c r="I17" s="158"/>
      <c r="J17" s="158"/>
      <c r="K17" s="158"/>
      <c r="L17" s="158"/>
      <c r="M17" s="1057"/>
      <c r="N17" s="1058"/>
      <c r="O17" s="158"/>
    </row>
    <row r="18" spans="1:17" ht="16.8">
      <c r="A18" s="694" t="s">
        <v>1045</v>
      </c>
      <c r="B18" s="700" t="s">
        <v>896</v>
      </c>
      <c r="C18" s="686">
        <v>2071</v>
      </c>
      <c r="E18" s="25"/>
      <c r="F18" s="1018"/>
      <c r="G18" s="25"/>
      <c r="I18" s="158"/>
      <c r="J18" s="158"/>
      <c r="K18" s="158"/>
      <c r="L18" s="1056"/>
      <c r="M18" s="158"/>
      <c r="N18" s="158"/>
      <c r="O18" s="158"/>
    </row>
    <row r="19" spans="1:17" ht="16.8">
      <c r="A19" s="695" t="s">
        <v>1412</v>
      </c>
      <c r="B19" s="702" t="s">
        <v>1411</v>
      </c>
      <c r="C19" s="970">
        <v>42952</v>
      </c>
      <c r="E19" s="25"/>
      <c r="F19" s="1018"/>
      <c r="G19" s="25"/>
      <c r="I19" s="158"/>
      <c r="J19" s="158"/>
      <c r="K19" s="158"/>
      <c r="L19" s="158"/>
      <c r="M19" s="1057"/>
      <c r="N19" s="1059"/>
      <c r="O19" s="158"/>
    </row>
    <row r="20" spans="1:17" ht="16.8">
      <c r="A20" s="431" t="s">
        <v>1416</v>
      </c>
      <c r="B20" s="702" t="s">
        <v>1415</v>
      </c>
      <c r="C20" s="686">
        <v>40794</v>
      </c>
      <c r="E20" s="25"/>
      <c r="F20" s="1018"/>
      <c r="G20" s="25"/>
      <c r="I20" s="158"/>
      <c r="J20" s="158"/>
      <c r="K20" s="158"/>
      <c r="L20" s="1053"/>
      <c r="M20" s="1045"/>
      <c r="N20" s="1045"/>
      <c r="O20" s="158"/>
    </row>
    <row r="21" spans="1:17" ht="16.8">
      <c r="A21" s="431" t="s">
        <v>1434</v>
      </c>
      <c r="B21" s="702" t="s">
        <v>1435</v>
      </c>
      <c r="C21" s="686"/>
      <c r="E21" s="25"/>
      <c r="F21" s="1018"/>
      <c r="G21" s="25"/>
      <c r="I21" s="158"/>
      <c r="J21" s="158"/>
      <c r="K21" s="158"/>
      <c r="L21" s="1060"/>
      <c r="M21" s="1061"/>
      <c r="N21" s="1062"/>
      <c r="O21" s="158"/>
    </row>
    <row r="22" spans="1:17" ht="16.8">
      <c r="A22" s="431"/>
      <c r="B22" s="702"/>
      <c r="C22" s="686"/>
      <c r="E22" s="25"/>
      <c r="F22" s="1018"/>
      <c r="G22" s="25"/>
      <c r="I22" s="158"/>
      <c r="J22" s="158"/>
      <c r="K22" s="158"/>
      <c r="L22" s="158"/>
      <c r="M22" s="1057"/>
      <c r="N22" s="158"/>
      <c r="O22" s="158"/>
    </row>
    <row r="23" spans="1:17" ht="16.8">
      <c r="A23" s="431"/>
      <c r="B23" s="702"/>
      <c r="C23" s="653"/>
      <c r="E23" s="25"/>
      <c r="F23" s="1018"/>
      <c r="G23" s="25"/>
      <c r="I23" s="158"/>
      <c r="J23" s="158"/>
      <c r="K23" s="158"/>
      <c r="L23" s="158"/>
      <c r="M23" s="158"/>
      <c r="N23" s="158"/>
      <c r="O23" s="158"/>
    </row>
    <row r="24" spans="1:17" ht="16.8">
      <c r="A24" s="431"/>
      <c r="B24" s="702"/>
      <c r="C24" s="691"/>
      <c r="E24" s="25"/>
      <c r="F24" s="25"/>
      <c r="G24" s="25"/>
      <c r="H24" s="158"/>
      <c r="I24" s="158"/>
      <c r="J24" s="158"/>
      <c r="K24" s="158"/>
      <c r="L24" s="158"/>
      <c r="M24" s="158"/>
      <c r="N24" s="158"/>
      <c r="O24" s="158"/>
    </row>
    <row r="25" spans="1:17" ht="16.8">
      <c r="A25" s="431"/>
      <c r="B25" s="702"/>
      <c r="C25" s="653">
        <f>SUM(C2:C24)</f>
        <v>475892</v>
      </c>
      <c r="I25" s="158"/>
      <c r="J25" s="158"/>
      <c r="K25" s="1063"/>
      <c r="L25" s="1064"/>
      <c r="M25" s="1063"/>
      <c r="N25" s="1063"/>
      <c r="O25" s="158"/>
    </row>
    <row r="26" spans="1:17" ht="16.8">
      <c r="A26" s="431"/>
      <c r="B26" s="702"/>
      <c r="C26" s="691"/>
      <c r="I26" s="158"/>
      <c r="J26" s="158"/>
      <c r="K26" s="158"/>
      <c r="L26" s="1056"/>
      <c r="M26" s="158"/>
      <c r="N26" s="158"/>
      <c r="O26" s="158"/>
    </row>
    <row r="27" spans="1:17" ht="16.8">
      <c r="A27" s="431"/>
      <c r="B27" s="702"/>
      <c r="C27" s="691"/>
      <c r="I27" s="158"/>
      <c r="J27" s="158"/>
      <c r="K27" s="158"/>
      <c r="L27" s="158"/>
      <c r="M27" s="1057"/>
      <c r="N27" s="1058"/>
      <c r="O27" s="158"/>
    </row>
    <row r="28" spans="1:17" ht="16.8">
      <c r="A28" s="431"/>
      <c r="B28" s="702"/>
      <c r="C28" s="691"/>
      <c r="I28" s="158"/>
      <c r="J28" s="158"/>
      <c r="K28" s="158"/>
      <c r="L28" s="1056"/>
      <c r="M28" s="158"/>
      <c r="N28" s="158"/>
      <c r="O28" s="158"/>
    </row>
    <row r="29" spans="1:17" ht="16.8">
      <c r="A29" s="431"/>
      <c r="B29" s="702"/>
      <c r="C29" s="691"/>
      <c r="I29" s="158"/>
      <c r="J29" s="158"/>
      <c r="K29" s="158"/>
      <c r="L29" s="158"/>
      <c r="M29" s="1057"/>
      <c r="N29" s="1059"/>
      <c r="O29" s="1026"/>
      <c r="P29" s="1027"/>
      <c r="Q29" s="1033"/>
    </row>
    <row r="30" spans="1:17" ht="16.8">
      <c r="I30" s="158"/>
      <c r="J30" s="158"/>
      <c r="K30" s="158"/>
      <c r="L30" s="158"/>
      <c r="M30" s="158"/>
      <c r="N30" s="158"/>
      <c r="O30" s="1008"/>
      <c r="P30" s="1028"/>
      <c r="Q30" s="1008"/>
    </row>
    <row r="31" spans="1:17" ht="16.8">
      <c r="I31" s="158"/>
      <c r="J31" s="158"/>
      <c r="K31" s="1008"/>
      <c r="L31" s="1008"/>
      <c r="M31" s="1008"/>
      <c r="N31" s="1008"/>
      <c r="O31" s="1008"/>
      <c r="P31" s="1029"/>
      <c r="Q31" s="1030"/>
    </row>
    <row r="32" spans="1:17" ht="16.8">
      <c r="I32" s="158"/>
      <c r="J32" s="158"/>
      <c r="K32" s="158"/>
      <c r="L32" s="158"/>
      <c r="M32" s="158"/>
      <c r="N32" s="158"/>
      <c r="O32" s="1008"/>
      <c r="P32" s="1028"/>
      <c r="Q32" s="1008"/>
    </row>
    <row r="33" spans="9:17" ht="16.8">
      <c r="I33" s="158"/>
      <c r="J33" s="158"/>
      <c r="K33" s="158"/>
      <c r="L33" s="158"/>
      <c r="M33" s="158"/>
      <c r="N33" s="158"/>
      <c r="O33" s="1008"/>
      <c r="P33" s="1028"/>
      <c r="Q33" s="1008"/>
    </row>
    <row r="34" spans="9:17" ht="16.8">
      <c r="I34" s="158"/>
      <c r="J34" s="158"/>
      <c r="K34" s="158"/>
      <c r="L34" s="158"/>
      <c r="M34" s="158"/>
      <c r="N34" s="158"/>
      <c r="O34" s="1031"/>
      <c r="P34" s="1032"/>
      <c r="Q34" s="1008"/>
    </row>
    <row r="35" spans="9:17">
      <c r="O35" s="158"/>
      <c r="P35" s="158"/>
      <c r="Q35" s="158"/>
    </row>
    <row r="41" spans="9:17">
      <c r="O41" t="s">
        <v>1467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opLeftCell="A28" workbookViewId="0">
      <selection activeCell="E40" sqref="E40"/>
    </sheetView>
  </sheetViews>
  <sheetFormatPr defaultRowHeight="16.2"/>
  <cols>
    <col min="1" max="1" width="8.88671875" customWidth="1"/>
    <col min="2" max="2" width="9.77734375" customWidth="1"/>
    <col min="3" max="3" width="5.6640625" customWidth="1"/>
    <col min="4" max="4" width="9.77734375" customWidth="1"/>
    <col min="5" max="5" width="34.21875" customWidth="1"/>
    <col min="6" max="6" width="6.109375" customWidth="1"/>
    <col min="7" max="7" width="8.33203125" style="151" customWidth="1"/>
    <col min="8" max="8" width="13.6640625" customWidth="1"/>
    <col min="9" max="9" width="33" customWidth="1"/>
    <col min="10" max="11" width="8.88671875" customWidth="1"/>
    <col min="12" max="12" width="9.88671875" customWidth="1"/>
    <col min="13" max="13" width="8.44140625" customWidth="1"/>
    <col min="14" max="14" width="53" customWidth="1"/>
    <col min="18" max="18" width="12.6640625" customWidth="1"/>
    <col min="19" max="19" width="35.77734375" customWidth="1"/>
  </cols>
  <sheetData>
    <row r="1" spans="1:14" ht="16.8" thickBot="1"/>
    <row r="2" spans="1:14">
      <c r="A2" s="1067" t="s">
        <v>1500</v>
      </c>
      <c r="B2" s="1040" t="s">
        <v>1466</v>
      </c>
      <c r="C2" s="1040" t="s">
        <v>1455</v>
      </c>
      <c r="D2" s="1068" t="s">
        <v>629</v>
      </c>
      <c r="E2" s="1069" t="s">
        <v>67</v>
      </c>
      <c r="F2" s="1109"/>
      <c r="G2" s="1131"/>
      <c r="H2" s="1131" t="s">
        <v>629</v>
      </c>
      <c r="I2" s="1131" t="s">
        <v>1470</v>
      </c>
      <c r="J2" s="1158" t="s">
        <v>1593</v>
      </c>
      <c r="K2" s="1158" t="s">
        <v>1594</v>
      </c>
      <c r="L2" s="1159" t="s">
        <v>1595</v>
      </c>
      <c r="M2" s="1132" t="s">
        <v>1537</v>
      </c>
      <c r="N2" s="1133" t="s">
        <v>1538</v>
      </c>
    </row>
    <row r="3" spans="1:14">
      <c r="A3" s="1070" t="s">
        <v>1452</v>
      </c>
      <c r="B3" s="1019">
        <v>130000</v>
      </c>
      <c r="C3" s="1019"/>
      <c r="D3" s="25" t="s">
        <v>1463</v>
      </c>
      <c r="E3" s="1041" t="s">
        <v>1453</v>
      </c>
      <c r="F3" s="1110"/>
      <c r="G3" s="22" t="s">
        <v>1471</v>
      </c>
      <c r="H3" s="1165" t="s">
        <v>1567</v>
      </c>
      <c r="I3" s="830" t="s">
        <v>1477</v>
      </c>
      <c r="J3" s="1181">
        <v>131362</v>
      </c>
      <c r="K3" s="25"/>
      <c r="L3" s="25"/>
      <c r="M3" s="25"/>
      <c r="N3" s="25"/>
    </row>
    <row r="4" spans="1:14">
      <c r="A4" s="1070"/>
      <c r="B4" s="1019"/>
      <c r="C4" s="1021"/>
      <c r="D4" s="25"/>
      <c r="E4" s="1041" t="s">
        <v>1454</v>
      </c>
      <c r="F4" s="1110"/>
      <c r="G4" s="22" t="s">
        <v>1553</v>
      </c>
      <c r="H4" s="1125" t="s">
        <v>1599</v>
      </c>
      <c r="I4" s="830" t="s">
        <v>1555</v>
      </c>
      <c r="J4" s="1183"/>
      <c r="K4" s="25"/>
      <c r="L4" s="25"/>
      <c r="M4" s="111"/>
      <c r="N4" s="25"/>
    </row>
    <row r="5" spans="1:14">
      <c r="A5" s="1070" t="s">
        <v>1457</v>
      </c>
      <c r="B5" s="1039">
        <v>9088</v>
      </c>
      <c r="C5" s="1020"/>
      <c r="D5" s="1025" t="s">
        <v>1461</v>
      </c>
      <c r="E5" s="1071" t="s">
        <v>1622</v>
      </c>
      <c r="F5" s="1111"/>
      <c r="G5" s="22"/>
      <c r="H5" s="1167" t="s">
        <v>1605</v>
      </c>
      <c r="I5" s="1024" t="s">
        <v>1608</v>
      </c>
      <c r="J5" s="1183"/>
      <c r="K5" s="25"/>
      <c r="L5" s="25"/>
      <c r="M5" s="111"/>
      <c r="N5" s="25"/>
    </row>
    <row r="6" spans="1:14">
      <c r="A6" s="1070" t="s">
        <v>1456</v>
      </c>
      <c r="B6" s="1019"/>
      <c r="C6" s="1021"/>
      <c r="D6" s="25" t="s">
        <v>1464</v>
      </c>
      <c r="E6" s="1072" t="s">
        <v>1484</v>
      </c>
      <c r="F6" s="1112"/>
      <c r="G6" s="22" t="s">
        <v>1452</v>
      </c>
      <c r="H6" s="1160" t="s">
        <v>1568</v>
      </c>
      <c r="I6" s="1041" t="s">
        <v>1454</v>
      </c>
      <c r="J6" s="1183"/>
      <c r="K6" s="25"/>
      <c r="L6" s="25"/>
      <c r="M6" s="111">
        <v>9088</v>
      </c>
      <c r="N6" s="25"/>
    </row>
    <row r="7" spans="1:14">
      <c r="A7" s="1070" t="s">
        <v>1499</v>
      </c>
      <c r="B7" s="1019">
        <v>286000</v>
      </c>
      <c r="C7" s="1021"/>
      <c r="D7" s="25" t="s">
        <v>1474</v>
      </c>
      <c r="E7" s="1073" t="s">
        <v>1498</v>
      </c>
      <c r="F7" s="1113"/>
      <c r="G7" s="22" t="s">
        <v>1472</v>
      </c>
      <c r="H7" s="1115" t="s">
        <v>1603</v>
      </c>
      <c r="I7" s="1150" t="s">
        <v>1607</v>
      </c>
      <c r="J7" s="1181">
        <v>150378</v>
      </c>
      <c r="K7" s="25"/>
      <c r="L7" s="25"/>
      <c r="M7" s="25"/>
      <c r="N7" s="25"/>
    </row>
    <row r="8" spans="1:14">
      <c r="A8" s="1070"/>
      <c r="B8" s="1019"/>
      <c r="C8" s="1022"/>
      <c r="D8" s="25" t="s">
        <v>1474</v>
      </c>
      <c r="E8" s="1073" t="s">
        <v>1488</v>
      </c>
      <c r="F8" s="1113"/>
      <c r="G8" s="22" t="s">
        <v>1475</v>
      </c>
      <c r="H8" s="317" t="s">
        <v>1474</v>
      </c>
      <c r="I8" s="25" t="s">
        <v>1478</v>
      </c>
      <c r="J8" s="1181">
        <v>73813</v>
      </c>
      <c r="K8" s="25"/>
      <c r="L8" s="25" t="s">
        <v>28</v>
      </c>
      <c r="M8" s="25"/>
      <c r="N8" s="25" t="s">
        <v>645</v>
      </c>
    </row>
    <row r="9" spans="1:14">
      <c r="A9" s="1070"/>
      <c r="B9" s="1019"/>
      <c r="C9" s="1021"/>
      <c r="D9" s="1024"/>
      <c r="E9" s="1074" t="s">
        <v>1458</v>
      </c>
      <c r="F9" s="1138"/>
      <c r="G9" s="22" t="s">
        <v>1476</v>
      </c>
      <c r="H9" s="1144" t="s">
        <v>1474</v>
      </c>
      <c r="I9" s="25" t="s">
        <v>1488</v>
      </c>
      <c r="J9" s="1181">
        <v>69559</v>
      </c>
      <c r="K9" s="25"/>
      <c r="L9" s="25"/>
      <c r="M9" s="25"/>
      <c r="N9" s="25"/>
    </row>
    <row r="10" spans="1:14">
      <c r="A10" s="1070" t="s">
        <v>1459</v>
      </c>
      <c r="B10" s="1019"/>
      <c r="C10" s="1065">
        <v>-24</v>
      </c>
      <c r="D10" s="1023" t="s">
        <v>1460</v>
      </c>
      <c r="E10" s="1041" t="s">
        <v>1496</v>
      </c>
      <c r="F10" s="1138"/>
      <c r="G10" s="22" t="s">
        <v>1473</v>
      </c>
      <c r="H10" s="1166" t="s">
        <v>1604</v>
      </c>
      <c r="I10" s="25" t="s">
        <v>1491</v>
      </c>
      <c r="J10" s="1181">
        <v>213935</v>
      </c>
      <c r="K10" s="25"/>
      <c r="L10" s="25"/>
      <c r="M10" s="25"/>
      <c r="N10" s="25"/>
    </row>
    <row r="11" spans="1:14">
      <c r="A11" s="1070"/>
      <c r="B11" s="1019">
        <v>214000</v>
      </c>
      <c r="C11" s="1066"/>
      <c r="D11" s="1024" t="s">
        <v>1465</v>
      </c>
      <c r="E11" s="1041" t="s">
        <v>1489</v>
      </c>
      <c r="F11" s="1138"/>
      <c r="G11" s="22" t="s">
        <v>1469</v>
      </c>
      <c r="H11" s="1151" t="s">
        <v>1479</v>
      </c>
      <c r="I11" s="25" t="s">
        <v>1485</v>
      </c>
      <c r="J11" s="1182">
        <f>SUM(J3:J10)</f>
        <v>639047</v>
      </c>
      <c r="K11" s="25">
        <v>64003</v>
      </c>
      <c r="L11" s="1138">
        <v>128006</v>
      </c>
      <c r="M11" s="25"/>
      <c r="N11" s="25" t="s">
        <v>1540</v>
      </c>
    </row>
    <row r="12" spans="1:14" ht="16.8" thickBot="1">
      <c r="A12" s="1107" t="s">
        <v>1462</v>
      </c>
      <c r="B12" s="1075">
        <f>SUM(B3:B11)</f>
        <v>639088</v>
      </c>
      <c r="C12" s="1076">
        <v>65</v>
      </c>
      <c r="D12" s="1077" t="s">
        <v>1460</v>
      </c>
      <c r="E12" s="882" t="s">
        <v>1490</v>
      </c>
      <c r="F12" s="1145"/>
      <c r="G12" s="22"/>
      <c r="H12" s="1151" t="s">
        <v>1480</v>
      </c>
      <c r="I12" s="25" t="s">
        <v>1486</v>
      </c>
      <c r="J12" s="25"/>
      <c r="K12" s="25">
        <v>64999</v>
      </c>
      <c r="L12" s="1138">
        <v>129998</v>
      </c>
      <c r="M12" s="1108"/>
      <c r="N12" s="25" t="s">
        <v>1541</v>
      </c>
    </row>
    <row r="13" spans="1:14">
      <c r="A13" s="1078"/>
      <c r="B13" s="1079"/>
      <c r="C13" s="1080">
        <f>SUM(C10:C12)</f>
        <v>41</v>
      </c>
      <c r="D13" s="1081"/>
      <c r="E13" s="1082" t="s">
        <v>1497</v>
      </c>
      <c r="F13" s="1180"/>
      <c r="G13" s="22"/>
      <c r="H13" s="1162" t="s">
        <v>1569</v>
      </c>
      <c r="I13" s="1163" t="s">
        <v>1545</v>
      </c>
      <c r="J13" s="25"/>
      <c r="K13" s="25"/>
      <c r="L13" s="1138"/>
      <c r="M13" s="1108">
        <v>-28260</v>
      </c>
      <c r="N13" s="25" t="s">
        <v>1544</v>
      </c>
    </row>
    <row r="14" spans="1:14">
      <c r="A14" s="1070"/>
      <c r="B14" s="840">
        <v>639047</v>
      </c>
      <c r="C14" s="840"/>
      <c r="D14" s="840"/>
      <c r="E14" s="1083" t="s">
        <v>1502</v>
      </c>
      <c r="F14" s="1146" t="s">
        <v>1572</v>
      </c>
      <c r="G14" s="22" t="s">
        <v>1626</v>
      </c>
      <c r="H14" s="1116" t="s">
        <v>1539</v>
      </c>
      <c r="I14" s="830" t="s">
        <v>1606</v>
      </c>
      <c r="J14" s="25"/>
      <c r="K14" s="25"/>
      <c r="L14" s="1145"/>
      <c r="M14" s="25"/>
      <c r="N14" s="25"/>
    </row>
    <row r="15" spans="1:14">
      <c r="A15" s="1070"/>
      <c r="B15" s="1042">
        <v>41</v>
      </c>
      <c r="C15" s="840"/>
      <c r="D15" s="840"/>
      <c r="E15" s="1083" t="s">
        <v>1494</v>
      </c>
      <c r="F15" s="1113"/>
      <c r="G15" s="22"/>
      <c r="H15" s="1151" t="s">
        <v>1481</v>
      </c>
      <c r="I15" s="25" t="s">
        <v>1487</v>
      </c>
      <c r="J15" s="25"/>
      <c r="K15" s="25">
        <v>123024</v>
      </c>
      <c r="L15" s="1139">
        <v>246048</v>
      </c>
      <c r="M15" s="1108"/>
      <c r="N15" s="25" t="s">
        <v>1542</v>
      </c>
    </row>
    <row r="16" spans="1:14">
      <c r="A16" s="1070"/>
      <c r="B16" s="1043">
        <f>SUM(B14:B15)</f>
        <v>639088</v>
      </c>
      <c r="C16" s="840"/>
      <c r="D16" s="840"/>
      <c r="E16" s="1083" t="s">
        <v>1495</v>
      </c>
      <c r="F16" s="1113"/>
      <c r="G16" s="22"/>
      <c r="H16" s="1162" t="s">
        <v>1570</v>
      </c>
      <c r="I16" s="1164" t="s">
        <v>1547</v>
      </c>
      <c r="J16" s="1124"/>
      <c r="K16" s="1124"/>
      <c r="L16" s="1146">
        <f>SUM(L11:L15)</f>
        <v>504052</v>
      </c>
      <c r="M16" s="1152">
        <v>-20348</v>
      </c>
      <c r="N16" s="25" t="s">
        <v>1546</v>
      </c>
    </row>
    <row r="17" spans="1:19" ht="16.8" thickBot="1">
      <c r="A17" s="1084"/>
      <c r="B17" s="881"/>
      <c r="C17" s="881"/>
      <c r="D17" s="881"/>
      <c r="E17" s="1085"/>
      <c r="F17" s="1114"/>
      <c r="G17" s="22"/>
      <c r="H17" s="111"/>
      <c r="I17" s="1153" t="s">
        <v>1501</v>
      </c>
      <c r="J17" s="1154"/>
      <c r="K17" s="1155">
        <f>SUM(K11:K16)</f>
        <v>252026</v>
      </c>
      <c r="L17" s="1034"/>
      <c r="M17" s="25"/>
      <c r="N17" s="25"/>
    </row>
    <row r="18" spans="1:19" ht="16.8" thickBot="1">
      <c r="F18" s="1147"/>
      <c r="G18" s="22"/>
      <c r="H18" s="111"/>
      <c r="I18" s="130"/>
      <c r="J18" s="1120"/>
      <c r="K18" s="1120"/>
      <c r="L18" s="25"/>
      <c r="M18" s="25"/>
      <c r="N18" s="25"/>
    </row>
    <row r="19" spans="1:19">
      <c r="F19" s="1140"/>
      <c r="G19" s="1131" t="s">
        <v>1</v>
      </c>
      <c r="H19" s="1131" t="s">
        <v>629</v>
      </c>
      <c r="I19" s="1131" t="s">
        <v>1470</v>
      </c>
      <c r="J19" s="1131" t="s">
        <v>1482</v>
      </c>
      <c r="K19" s="1156" t="s">
        <v>1483</v>
      </c>
      <c r="L19" s="1159" t="s">
        <v>1595</v>
      </c>
      <c r="M19" s="1132" t="s">
        <v>1537</v>
      </c>
      <c r="N19" s="1133"/>
      <c r="P19" s="1067" t="s">
        <v>1</v>
      </c>
      <c r="Q19" s="1040" t="s">
        <v>1466</v>
      </c>
      <c r="R19" s="1068" t="s">
        <v>629</v>
      </c>
      <c r="S19" s="1069" t="s">
        <v>67</v>
      </c>
    </row>
    <row r="20" spans="1:19">
      <c r="A20" s="151"/>
      <c r="B20" s="1060"/>
      <c r="C20" s="158"/>
      <c r="D20" s="158"/>
      <c r="E20" s="158"/>
      <c r="F20" s="1128"/>
      <c r="G20" s="22" t="s">
        <v>1459</v>
      </c>
      <c r="H20" s="1165" t="s">
        <v>1548</v>
      </c>
      <c r="I20" s="25" t="s">
        <v>1492</v>
      </c>
      <c r="J20" s="25">
        <v>50743</v>
      </c>
      <c r="K20" s="1120"/>
      <c r="L20" s="1147">
        <v>101486</v>
      </c>
      <c r="M20" s="25"/>
      <c r="N20" s="25"/>
      <c r="P20" s="1070" t="s">
        <v>1452</v>
      </c>
      <c r="Q20" s="1184">
        <v>130000</v>
      </c>
      <c r="R20" s="25" t="s">
        <v>1463</v>
      </c>
      <c r="S20" s="1041" t="s">
        <v>1453</v>
      </c>
    </row>
    <row r="21" spans="1:19">
      <c r="A21" s="151"/>
      <c r="B21" s="1060"/>
      <c r="C21" s="158"/>
      <c r="D21" s="158"/>
      <c r="E21" s="158"/>
      <c r="F21" s="25"/>
      <c r="G21" s="22" t="s">
        <v>1468</v>
      </c>
      <c r="H21" s="1166" t="s">
        <v>1549</v>
      </c>
      <c r="I21" s="25" t="s">
        <v>1550</v>
      </c>
      <c r="J21" s="25">
        <v>128360</v>
      </c>
      <c r="K21" s="25"/>
      <c r="L21" s="1140">
        <v>256719</v>
      </c>
      <c r="M21" s="25"/>
      <c r="N21" s="25"/>
      <c r="P21" s="1070" t="s">
        <v>1457</v>
      </c>
      <c r="Q21" s="1185"/>
      <c r="R21" s="1025" t="s">
        <v>1461</v>
      </c>
      <c r="S21" s="1071" t="s">
        <v>1622</v>
      </c>
    </row>
    <row r="22" spans="1:19">
      <c r="F22" s="25"/>
      <c r="G22" s="22"/>
      <c r="H22" s="1024"/>
      <c r="I22" s="25"/>
      <c r="J22" s="1120">
        <f>SUM(J20:J21)</f>
        <v>179103</v>
      </c>
      <c r="K22" s="25"/>
      <c r="L22" s="1128">
        <f>SUM(L16-L20-L21)</f>
        <v>145847</v>
      </c>
      <c r="M22" s="25"/>
      <c r="N22" s="25"/>
      <c r="P22" s="1070" t="s">
        <v>1456</v>
      </c>
      <c r="Q22" s="1184"/>
      <c r="R22" s="25" t="s">
        <v>1464</v>
      </c>
      <c r="S22" s="1072" t="s">
        <v>1484</v>
      </c>
    </row>
    <row r="23" spans="1:19">
      <c r="D23" t="s">
        <v>1572</v>
      </c>
      <c r="F23" s="25"/>
      <c r="G23" s="22"/>
      <c r="H23" s="1024"/>
      <c r="I23" s="25"/>
      <c r="J23" s="1120"/>
      <c r="K23" s="25"/>
      <c r="L23" s="1034"/>
      <c r="M23" s="25"/>
      <c r="N23" s="25"/>
      <c r="P23" s="1070" t="s">
        <v>1456</v>
      </c>
      <c r="Q23" s="1184">
        <v>286000</v>
      </c>
      <c r="R23" s="25" t="s">
        <v>1474</v>
      </c>
      <c r="S23" s="1189" t="s">
        <v>1478</v>
      </c>
    </row>
    <row r="24" spans="1:19">
      <c r="F24" s="1148"/>
      <c r="G24" s="22"/>
      <c r="H24" s="1024"/>
      <c r="I24" s="25"/>
      <c r="J24" s="1120"/>
      <c r="K24" s="25"/>
      <c r="L24" s="1130"/>
      <c r="M24" s="25"/>
      <c r="N24" s="25"/>
      <c r="P24" s="1070"/>
      <c r="Q24" s="1184"/>
      <c r="R24" s="25" t="s">
        <v>1474</v>
      </c>
      <c r="S24" s="1189" t="s">
        <v>1488</v>
      </c>
    </row>
    <row r="25" spans="1:19">
      <c r="F25" s="1149"/>
      <c r="G25" s="1131" t="s">
        <v>1</v>
      </c>
      <c r="H25" s="1131" t="s">
        <v>629</v>
      </c>
      <c r="I25" s="1131" t="s">
        <v>1470</v>
      </c>
      <c r="J25" s="1131" t="s">
        <v>1482</v>
      </c>
      <c r="K25" s="1131" t="s">
        <v>1483</v>
      </c>
      <c r="L25" s="1159" t="s">
        <v>1595</v>
      </c>
      <c r="M25" s="1132" t="s">
        <v>1537</v>
      </c>
      <c r="N25" s="1133"/>
      <c r="P25" s="1070"/>
      <c r="Q25" s="1184"/>
      <c r="R25" s="1024"/>
      <c r="S25" s="1194" t="s">
        <v>1458</v>
      </c>
    </row>
    <row r="26" spans="1:19">
      <c r="F26" s="164"/>
      <c r="G26" s="22" t="s">
        <v>1469</v>
      </c>
      <c r="H26" s="1118" t="s">
        <v>1571</v>
      </c>
      <c r="I26" s="1024" t="s">
        <v>1551</v>
      </c>
      <c r="J26" s="25"/>
      <c r="K26" s="830">
        <v>186586</v>
      </c>
      <c r="L26" s="1148">
        <v>373171</v>
      </c>
      <c r="M26" s="25"/>
      <c r="N26" s="25" t="s">
        <v>1552</v>
      </c>
      <c r="P26" s="1070" t="s">
        <v>1459</v>
      </c>
      <c r="Q26" s="1184"/>
      <c r="R26" s="1191" t="s">
        <v>1460</v>
      </c>
      <c r="S26" s="1189" t="s">
        <v>1496</v>
      </c>
    </row>
    <row r="27" spans="1:19">
      <c r="F27" s="164"/>
      <c r="G27" s="22" t="s">
        <v>1469</v>
      </c>
      <c r="H27" s="1119" t="s">
        <v>1559</v>
      </c>
      <c r="I27" s="1121" t="s">
        <v>1493</v>
      </c>
      <c r="J27" s="25"/>
      <c r="K27" s="25"/>
      <c r="L27" s="1149">
        <f>SUM(L22:L26)</f>
        <v>519018</v>
      </c>
      <c r="M27" s="111">
        <v>7483</v>
      </c>
      <c r="N27" s="25" t="s">
        <v>1543</v>
      </c>
      <c r="P27" s="1070"/>
      <c r="Q27" s="1184">
        <v>214000</v>
      </c>
      <c r="R27" s="1126" t="s">
        <v>1465</v>
      </c>
      <c r="S27" s="1189" t="s">
        <v>1489</v>
      </c>
    </row>
    <row r="28" spans="1:19" ht="16.8" thickBot="1">
      <c r="F28" s="164"/>
      <c r="G28" s="22"/>
      <c r="H28" s="25"/>
      <c r="I28" s="25"/>
      <c r="J28" s="25"/>
      <c r="K28" s="25"/>
      <c r="L28" s="164"/>
      <c r="M28" s="25"/>
      <c r="N28" s="25" t="s">
        <v>1561</v>
      </c>
      <c r="P28" s="1186" t="s">
        <v>1462</v>
      </c>
      <c r="Q28" s="1187">
        <f>SUM(Q19:Q27)</f>
        <v>630000</v>
      </c>
      <c r="R28" s="1192" t="s">
        <v>1460</v>
      </c>
      <c r="S28" s="1193" t="s">
        <v>1490</v>
      </c>
    </row>
    <row r="29" spans="1:19">
      <c r="F29" s="1103"/>
      <c r="G29" s="22"/>
      <c r="H29" s="25"/>
      <c r="I29" s="25"/>
      <c r="J29" s="25"/>
      <c r="K29" s="25"/>
      <c r="L29" s="1034"/>
      <c r="M29" s="25"/>
      <c r="N29" s="25"/>
      <c r="P29" s="1078"/>
      <c r="Q29" s="1197">
        <v>9088</v>
      </c>
      <c r="R29" s="1195"/>
      <c r="S29" s="1196"/>
    </row>
    <row r="30" spans="1:19">
      <c r="F30" s="1149"/>
      <c r="G30" s="1131" t="s">
        <v>1</v>
      </c>
      <c r="H30" s="1131" t="s">
        <v>629</v>
      </c>
      <c r="I30" s="1131" t="s">
        <v>1470</v>
      </c>
      <c r="J30" s="1131" t="s">
        <v>1482</v>
      </c>
      <c r="K30" s="1131" t="s">
        <v>1483</v>
      </c>
      <c r="L30" s="1159" t="s">
        <v>1595</v>
      </c>
      <c r="M30" s="1132" t="s">
        <v>1537</v>
      </c>
      <c r="N30" s="1133"/>
      <c r="P30" s="1198" t="s">
        <v>1612</v>
      </c>
      <c r="Q30" s="1190">
        <f>SUM(Q28:Q29)</f>
        <v>639088</v>
      </c>
      <c r="R30" s="830"/>
      <c r="S30" s="1189"/>
    </row>
    <row r="31" spans="1:19">
      <c r="A31" s="158"/>
      <c r="B31" s="1036"/>
      <c r="C31" s="1035"/>
      <c r="D31" s="1045"/>
      <c r="E31" s="158"/>
      <c r="F31" s="164"/>
      <c r="G31" s="22" t="s">
        <v>1521</v>
      </c>
      <c r="H31" s="1115" t="s">
        <v>1602</v>
      </c>
      <c r="I31" s="25" t="s">
        <v>1522</v>
      </c>
      <c r="J31" s="830">
        <v>140870</v>
      </c>
      <c r="K31" s="25"/>
      <c r="L31" s="1103">
        <v>281740</v>
      </c>
      <c r="M31" s="25"/>
      <c r="N31" s="1135"/>
      <c r="P31" s="1070"/>
      <c r="Q31" s="1188"/>
      <c r="R31" s="830"/>
      <c r="S31" s="1189"/>
    </row>
    <row r="32" spans="1:19">
      <c r="A32" s="158"/>
      <c r="B32" s="1036"/>
      <c r="C32" s="1036"/>
      <c r="D32" s="1046"/>
      <c r="E32" s="158"/>
      <c r="F32" s="1103"/>
      <c r="G32" s="22"/>
      <c r="H32" s="25"/>
      <c r="I32" s="25"/>
      <c r="J32" s="25"/>
      <c r="K32" s="25"/>
      <c r="L32" s="1149">
        <f>SUM(L27-L31)</f>
        <v>237278</v>
      </c>
      <c r="M32" s="25"/>
      <c r="N32" s="25"/>
      <c r="P32" s="1070"/>
      <c r="Q32" s="1190"/>
      <c r="R32" s="830"/>
      <c r="S32" s="1189"/>
    </row>
    <row r="33" spans="1:19" ht="16.8" thickBot="1">
      <c r="A33" s="1047"/>
      <c r="B33" s="1048"/>
      <c r="C33" s="1036"/>
      <c r="D33" s="158"/>
      <c r="E33" s="158"/>
      <c r="F33" s="1103"/>
      <c r="G33" s="1131" t="s">
        <v>1</v>
      </c>
      <c r="H33" s="1131" t="s">
        <v>629</v>
      </c>
      <c r="I33" s="1131" t="s">
        <v>1470</v>
      </c>
      <c r="J33" s="1131" t="s">
        <v>1482</v>
      </c>
      <c r="K33" s="1131" t="s">
        <v>1483</v>
      </c>
      <c r="L33" s="1159" t="s">
        <v>1595</v>
      </c>
      <c r="M33" s="1132" t="s">
        <v>1537</v>
      </c>
      <c r="N33" s="1133"/>
      <c r="P33" s="1084"/>
      <c r="Q33" s="881"/>
      <c r="R33" s="881"/>
      <c r="S33" s="1085" t="s">
        <v>1615</v>
      </c>
    </row>
    <row r="34" spans="1:19" ht="16.8" thickBot="1">
      <c r="A34" s="1047"/>
      <c r="B34" s="1048"/>
      <c r="C34" s="1036"/>
      <c r="D34" s="158"/>
      <c r="E34" s="158"/>
      <c r="F34" s="317"/>
      <c r="G34" s="22" t="s">
        <v>1523</v>
      </c>
      <c r="H34" s="1115" t="s">
        <v>1582</v>
      </c>
      <c r="I34" s="25" t="s">
        <v>1581</v>
      </c>
      <c r="J34" s="25">
        <v>49792</v>
      </c>
      <c r="K34" s="25"/>
      <c r="L34" s="1103">
        <v>99584</v>
      </c>
      <c r="M34" s="25"/>
      <c r="N34" s="25"/>
      <c r="P34" s="1084"/>
      <c r="Q34" s="881"/>
      <c r="R34" s="881"/>
      <c r="S34" s="1085"/>
    </row>
    <row r="35" spans="1:19">
      <c r="E35" s="972"/>
      <c r="F35" s="1128"/>
      <c r="G35" s="22" t="s">
        <v>1523</v>
      </c>
      <c r="H35" s="1116" t="s">
        <v>1601</v>
      </c>
      <c r="I35" s="704" t="s">
        <v>1580</v>
      </c>
      <c r="J35" s="25">
        <v>49617</v>
      </c>
      <c r="K35" s="25"/>
      <c r="L35" s="1103">
        <v>49642</v>
      </c>
      <c r="M35" s="25"/>
      <c r="N35" s="25"/>
    </row>
    <row r="36" spans="1:19">
      <c r="E36" s="1219" t="s">
        <v>1667</v>
      </c>
      <c r="F36" s="1128"/>
      <c r="G36" s="1014" t="s">
        <v>1583</v>
      </c>
      <c r="H36" s="1142" t="s">
        <v>1554</v>
      </c>
      <c r="I36" s="1143" t="s">
        <v>1585</v>
      </c>
      <c r="J36" s="25"/>
      <c r="K36" s="25"/>
      <c r="L36" s="1128">
        <f>SUM(L32-L34-L35)</f>
        <v>88052</v>
      </c>
      <c r="M36" s="25"/>
      <c r="N36" s="25"/>
    </row>
    <row r="37" spans="1:19">
      <c r="F37" s="317"/>
      <c r="G37" s="1014" t="s">
        <v>1583</v>
      </c>
      <c r="H37" s="1142" t="s">
        <v>1554</v>
      </c>
      <c r="I37" s="1157" t="s">
        <v>1584</v>
      </c>
      <c r="J37" s="25">
        <f>SUM(J34:J35)</f>
        <v>99409</v>
      </c>
      <c r="K37" s="25"/>
      <c r="L37" s="1128"/>
      <c r="M37" s="25"/>
      <c r="N37" s="1135"/>
    </row>
    <row r="38" spans="1:19">
      <c r="F38" s="317"/>
      <c r="G38" s="1131"/>
      <c r="H38" s="1131" t="s">
        <v>629</v>
      </c>
      <c r="I38" s="1131" t="s">
        <v>1470</v>
      </c>
      <c r="J38" s="1131" t="s">
        <v>1482</v>
      </c>
      <c r="K38" s="1131" t="s">
        <v>1483</v>
      </c>
      <c r="L38" s="1159" t="s">
        <v>1595</v>
      </c>
      <c r="M38" s="1132" t="s">
        <v>1537</v>
      </c>
      <c r="N38" s="1133"/>
    </row>
    <row r="39" spans="1:19">
      <c r="F39" s="317"/>
      <c r="G39" s="22" t="s">
        <v>1573</v>
      </c>
      <c r="H39" s="25" t="s">
        <v>1600</v>
      </c>
      <c r="I39" s="24" t="s">
        <v>1579</v>
      </c>
      <c r="J39" s="25"/>
      <c r="K39" s="25"/>
      <c r="L39" s="317">
        <v>24771</v>
      </c>
      <c r="M39" s="25"/>
      <c r="N39" s="1135"/>
    </row>
    <row r="40" spans="1:19">
      <c r="F40" s="1128"/>
      <c r="G40" s="1014" t="s">
        <v>1574</v>
      </c>
      <c r="H40" s="1123" t="s">
        <v>1576</v>
      </c>
      <c r="I40" s="1143" t="s">
        <v>1578</v>
      </c>
      <c r="J40" s="25"/>
      <c r="K40" s="25"/>
      <c r="L40" s="1137">
        <f>SUM(L36-L39)</f>
        <v>63281</v>
      </c>
      <c r="M40" s="25"/>
      <c r="N40" s="1135"/>
    </row>
    <row r="41" spans="1:19">
      <c r="F41" s="1129"/>
      <c r="G41" s="1014" t="s">
        <v>1575</v>
      </c>
      <c r="H41" s="1123" t="s">
        <v>1576</v>
      </c>
      <c r="I41" s="1143" t="s">
        <v>1577</v>
      </c>
      <c r="J41" s="25"/>
      <c r="K41" s="25"/>
      <c r="L41" s="1134"/>
      <c r="M41" s="25"/>
      <c r="N41" s="1135"/>
    </row>
    <row r="42" spans="1:19">
      <c r="F42" s="1128"/>
      <c r="G42" s="1131"/>
      <c r="H42" s="1131" t="s">
        <v>629</v>
      </c>
      <c r="I42" s="1131" t="s">
        <v>1470</v>
      </c>
      <c r="J42" s="1131" t="s">
        <v>1482</v>
      </c>
      <c r="K42" s="1131" t="s">
        <v>1483</v>
      </c>
      <c r="L42" s="1159" t="s">
        <v>1595</v>
      </c>
      <c r="M42" s="1132" t="s">
        <v>1537</v>
      </c>
      <c r="N42" s="1133"/>
    </row>
    <row r="43" spans="1:19">
      <c r="F43" s="1128"/>
      <c r="G43" s="22" t="s">
        <v>1553</v>
      </c>
      <c r="H43" s="1125" t="s">
        <v>1599</v>
      </c>
      <c r="I43" s="830" t="s">
        <v>1555</v>
      </c>
      <c r="J43" s="25"/>
      <c r="K43" s="25">
        <v>77077</v>
      </c>
      <c r="L43" s="1129">
        <v>154154</v>
      </c>
      <c r="M43" s="830"/>
      <c r="N43" s="25" t="s">
        <v>1556</v>
      </c>
    </row>
    <row r="44" spans="1:19">
      <c r="E44" t="s">
        <v>1572</v>
      </c>
      <c r="F44" s="164"/>
      <c r="G44" s="22"/>
      <c r="H44" s="1119" t="s">
        <v>1560</v>
      </c>
      <c r="I44" s="1119" t="s">
        <v>1558</v>
      </c>
      <c r="J44" s="25"/>
      <c r="K44" s="25"/>
      <c r="L44" s="1128">
        <f>SUM(L40+L43)</f>
        <v>217435</v>
      </c>
      <c r="M44" s="111">
        <v>11396</v>
      </c>
      <c r="N44" s="25" t="s">
        <v>1557</v>
      </c>
    </row>
    <row r="45" spans="1:19">
      <c r="F45" s="164"/>
      <c r="G45" s="1131"/>
      <c r="H45" s="1131" t="s">
        <v>629</v>
      </c>
      <c r="I45" s="1131" t="s">
        <v>1470</v>
      </c>
      <c r="J45" s="1131" t="s">
        <v>1482</v>
      </c>
      <c r="K45" s="1131" t="s">
        <v>1483</v>
      </c>
      <c r="L45" s="1159" t="s">
        <v>1595</v>
      </c>
      <c r="M45" s="1132" t="s">
        <v>1537</v>
      </c>
      <c r="N45" s="1133"/>
    </row>
    <row r="46" spans="1:19">
      <c r="F46" s="25"/>
      <c r="G46" s="22" t="s">
        <v>1562</v>
      </c>
      <c r="H46" s="1115" t="s">
        <v>1596</v>
      </c>
      <c r="I46" s="25" t="s">
        <v>1563</v>
      </c>
      <c r="J46" s="25">
        <v>44213</v>
      </c>
      <c r="K46" s="25"/>
      <c r="L46" s="317">
        <v>236852</v>
      </c>
      <c r="M46" s="25"/>
      <c r="N46" s="25"/>
    </row>
    <row r="47" spans="1:19">
      <c r="F47" s="317"/>
      <c r="G47" s="22" t="s">
        <v>1562</v>
      </c>
      <c r="H47" s="830"/>
      <c r="I47" s="25" t="s">
        <v>1564</v>
      </c>
      <c r="J47" s="25">
        <v>29775</v>
      </c>
      <c r="K47" s="25"/>
      <c r="L47" s="25"/>
      <c r="M47" s="25"/>
      <c r="N47" s="25"/>
    </row>
    <row r="48" spans="1:19" ht="16.8" thickBot="1">
      <c r="A48" s="158"/>
      <c r="B48" s="158"/>
      <c r="C48" s="158"/>
      <c r="D48" s="158"/>
      <c r="E48" s="158"/>
      <c r="F48" s="1122"/>
      <c r="G48" s="100" t="s">
        <v>1562</v>
      </c>
      <c r="H48" s="1117"/>
      <c r="I48" s="102" t="s">
        <v>1565</v>
      </c>
      <c r="J48" s="102">
        <v>29675</v>
      </c>
      <c r="K48" s="102"/>
      <c r="L48" s="102"/>
      <c r="M48" s="102"/>
      <c r="N48" s="102"/>
    </row>
    <row r="49" spans="1:14" ht="16.8" thickBot="1">
      <c r="A49" s="158"/>
      <c r="B49" s="158"/>
      <c r="C49" s="158"/>
      <c r="D49" s="158"/>
      <c r="E49" s="158"/>
      <c r="F49" s="1169"/>
      <c r="G49" s="1170" t="s">
        <v>1562</v>
      </c>
      <c r="H49" s="1171" t="s">
        <v>1592</v>
      </c>
      <c r="I49" s="1104" t="s">
        <v>1566</v>
      </c>
      <c r="J49" s="1104">
        <v>14763</v>
      </c>
      <c r="K49" s="1104"/>
      <c r="L49" s="1177">
        <f>SUM(L44-L46)</f>
        <v>-19417</v>
      </c>
      <c r="M49" s="1176"/>
      <c r="N49" s="1175" t="s">
        <v>1610</v>
      </c>
    </row>
    <row r="50" spans="1:14">
      <c r="A50" s="158"/>
      <c r="B50" s="158"/>
      <c r="C50" s="158"/>
      <c r="D50" s="158"/>
      <c r="E50" s="158"/>
      <c r="F50" s="121"/>
      <c r="G50" s="131"/>
      <c r="H50" s="121"/>
      <c r="I50" s="121"/>
      <c r="J50" s="121"/>
      <c r="K50" s="121"/>
      <c r="L50" s="1168"/>
      <c r="M50" s="121"/>
      <c r="N50" s="121"/>
    </row>
    <row r="51" spans="1:14">
      <c r="A51" s="158"/>
      <c r="B51" s="158"/>
      <c r="C51" s="158"/>
      <c r="D51" s="158"/>
      <c r="E51" s="158"/>
      <c r="F51" s="1129"/>
      <c r="G51" s="22"/>
      <c r="H51" s="25"/>
      <c r="I51" s="25"/>
      <c r="J51" s="25"/>
      <c r="K51" s="25"/>
      <c r="L51" s="1034"/>
      <c r="M51" s="25"/>
      <c r="N51" s="25"/>
    </row>
    <row r="52" spans="1:14">
      <c r="A52" s="158"/>
      <c r="B52" s="158"/>
      <c r="C52" s="158"/>
      <c r="D52" s="158"/>
      <c r="E52" s="158"/>
      <c r="F52" s="1127"/>
      <c r="G52" s="1131"/>
      <c r="H52" s="1131" t="s">
        <v>629</v>
      </c>
      <c r="I52" s="1131" t="s">
        <v>1470</v>
      </c>
      <c r="J52" s="1131" t="s">
        <v>1482</v>
      </c>
      <c r="K52" s="1131" t="s">
        <v>1483</v>
      </c>
      <c r="L52" s="1159" t="s">
        <v>1595</v>
      </c>
      <c r="M52" s="1132" t="s">
        <v>1537</v>
      </c>
      <c r="N52" s="1133"/>
    </row>
    <row r="53" spans="1:14">
      <c r="A53" s="158"/>
      <c r="B53" s="158"/>
      <c r="C53" s="158"/>
      <c r="D53" s="158"/>
      <c r="E53" s="158"/>
      <c r="F53" s="1127"/>
      <c r="G53" s="22" t="s">
        <v>1587</v>
      </c>
      <c r="H53" s="1129" t="s">
        <v>1609</v>
      </c>
      <c r="I53" s="25" t="s">
        <v>1588</v>
      </c>
      <c r="J53" s="25"/>
      <c r="K53" s="25"/>
      <c r="L53" s="1129">
        <v>122500</v>
      </c>
      <c r="M53" s="25"/>
      <c r="N53" s="25"/>
    </row>
    <row r="54" spans="1:14">
      <c r="A54" s="158"/>
      <c r="B54" s="158"/>
      <c r="C54" s="158"/>
      <c r="D54" s="158"/>
      <c r="E54" s="158"/>
      <c r="F54" s="1129"/>
      <c r="G54" s="22" t="s">
        <v>1586</v>
      </c>
      <c r="H54" s="317" t="s">
        <v>1597</v>
      </c>
      <c r="I54" s="25" t="s">
        <v>1590</v>
      </c>
      <c r="J54" s="25"/>
      <c r="K54" s="25"/>
      <c r="L54" s="1127">
        <v>112846</v>
      </c>
      <c r="M54" s="25"/>
      <c r="N54" s="25"/>
    </row>
    <row r="55" spans="1:14" ht="16.8" thickBot="1">
      <c r="A55" s="158"/>
      <c r="B55" s="158"/>
      <c r="C55" s="158"/>
      <c r="D55" s="158"/>
      <c r="E55" s="158"/>
      <c r="F55" s="1173"/>
      <c r="G55" s="100" t="s">
        <v>1589</v>
      </c>
      <c r="H55" s="1172" t="s">
        <v>1598</v>
      </c>
      <c r="I55" s="102" t="s">
        <v>1591</v>
      </c>
      <c r="J55" s="102"/>
      <c r="K55" s="102"/>
      <c r="L55" s="1173">
        <v>21520</v>
      </c>
      <c r="M55" s="102"/>
      <c r="N55" s="102"/>
    </row>
    <row r="56" spans="1:14" ht="16.8" thickBot="1">
      <c r="A56" s="158"/>
      <c r="B56" s="158"/>
      <c r="C56" s="158"/>
      <c r="D56" s="158"/>
      <c r="E56" s="158"/>
      <c r="F56" s="1179"/>
      <c r="G56" s="1170"/>
      <c r="H56" s="1174"/>
      <c r="I56" s="1104"/>
      <c r="J56" s="1104"/>
      <c r="K56" s="1104"/>
      <c r="L56" s="1178">
        <f>SUM(L53-L54-L55)</f>
        <v>-11866</v>
      </c>
      <c r="M56" s="1176"/>
      <c r="N56" s="1175" t="s">
        <v>1610</v>
      </c>
    </row>
    <row r="57" spans="1:14">
      <c r="A57" s="158"/>
      <c r="B57" s="158"/>
      <c r="C57" s="158"/>
      <c r="D57" s="158"/>
      <c r="E57" s="158"/>
      <c r="F57" s="1136"/>
      <c r="G57" s="131"/>
      <c r="H57" s="1141"/>
      <c r="I57" s="121"/>
      <c r="J57" s="121"/>
      <c r="K57" s="121"/>
      <c r="L57" s="121"/>
      <c r="M57" s="121"/>
      <c r="N57" s="121"/>
    </row>
    <row r="58" spans="1:14">
      <c r="A58" s="158"/>
      <c r="B58" s="158"/>
      <c r="C58" s="158"/>
      <c r="D58" s="158"/>
      <c r="E58" s="158"/>
      <c r="F58" s="25"/>
      <c r="G58" s="22"/>
      <c r="H58" s="25"/>
      <c r="I58" s="25"/>
      <c r="J58" s="25"/>
      <c r="K58" s="25"/>
      <c r="L58" s="25"/>
      <c r="M58" s="25"/>
      <c r="N58" s="25"/>
    </row>
    <row r="59" spans="1:14">
      <c r="F59" s="25"/>
      <c r="G59" s="22"/>
      <c r="H59" s="25"/>
      <c r="I59" s="25"/>
      <c r="J59" s="25"/>
      <c r="K59" s="25"/>
      <c r="L59" s="25"/>
      <c r="M59" s="25"/>
      <c r="N59" s="25"/>
    </row>
    <row r="60" spans="1:14">
      <c r="F60" s="164"/>
      <c r="G60" s="22"/>
      <c r="H60" s="25"/>
      <c r="I60" s="25"/>
      <c r="J60" s="25"/>
      <c r="K60" s="25"/>
      <c r="L60" s="25"/>
      <c r="M60" s="25"/>
      <c r="N60" s="25"/>
    </row>
    <row r="61" spans="1:14">
      <c r="F61" s="164"/>
      <c r="G61" s="22"/>
      <c r="H61" s="25"/>
      <c r="I61" s="25"/>
      <c r="J61" s="25"/>
      <c r="K61" s="25"/>
      <c r="L61" s="25"/>
      <c r="M61" s="25"/>
      <c r="N61" s="25"/>
    </row>
    <row r="62" spans="1:14">
      <c r="F62" s="164"/>
      <c r="G62" s="22"/>
      <c r="H62" s="25"/>
      <c r="I62" s="25"/>
      <c r="J62" s="25"/>
      <c r="K62" s="25"/>
      <c r="L62" s="25"/>
      <c r="M62" s="25"/>
      <c r="N62" s="25"/>
    </row>
    <row r="63" spans="1:14">
      <c r="F63" s="164"/>
      <c r="G63" s="22"/>
      <c r="H63" s="25"/>
      <c r="I63" s="25"/>
      <c r="J63" s="25"/>
      <c r="K63" s="25"/>
      <c r="L63" s="25"/>
      <c r="M63" s="25"/>
      <c r="N63" s="25"/>
    </row>
    <row r="64" spans="1:14">
      <c r="F64" s="164"/>
      <c r="G64" s="22"/>
      <c r="H64" s="25"/>
      <c r="I64" s="25"/>
      <c r="J64" s="25"/>
      <c r="K64" s="25"/>
      <c r="L64" s="25"/>
      <c r="M64" s="25"/>
      <c r="N64" s="25"/>
    </row>
    <row r="65" spans="6:14">
      <c r="F65" s="25"/>
      <c r="G65" s="22"/>
      <c r="H65" s="25"/>
      <c r="I65" s="25"/>
      <c r="J65" s="25"/>
      <c r="K65" s="25"/>
      <c r="L65" s="25"/>
      <c r="M65" s="25"/>
      <c r="N65" s="25"/>
    </row>
    <row r="66" spans="6:14">
      <c r="F66" s="25"/>
      <c r="G66" s="22"/>
      <c r="H66" s="25"/>
      <c r="I66" s="25"/>
      <c r="J66" s="25"/>
      <c r="K66" s="25"/>
      <c r="L66" s="25"/>
      <c r="M66" s="25"/>
      <c r="N66" s="25"/>
    </row>
    <row r="67" spans="6:14">
      <c r="F67" s="25"/>
      <c r="G67" s="22"/>
      <c r="H67" s="25"/>
      <c r="I67" s="25"/>
      <c r="J67" s="25"/>
      <c r="K67" s="25"/>
      <c r="L67" s="25"/>
      <c r="M67" s="25"/>
      <c r="N67" s="25"/>
    </row>
    <row r="68" spans="6:14">
      <c r="F68" s="25"/>
      <c r="G68" s="22"/>
      <c r="H68" s="25"/>
      <c r="I68" s="25"/>
      <c r="J68" s="25"/>
      <c r="K68" s="25"/>
      <c r="L68" s="25"/>
      <c r="M68" s="25"/>
      <c r="N68" s="25"/>
    </row>
    <row r="69" spans="6:14">
      <c r="F69" s="25"/>
      <c r="G69" s="22"/>
      <c r="H69" s="25"/>
      <c r="I69" s="25"/>
      <c r="J69" s="25"/>
      <c r="K69" s="25"/>
      <c r="L69" s="25"/>
      <c r="M69" s="25"/>
      <c r="N69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topLeftCell="A70" workbookViewId="0">
      <selection activeCell="C82" sqref="C82"/>
    </sheetView>
  </sheetViews>
  <sheetFormatPr defaultRowHeight="16.2"/>
  <cols>
    <col min="2" max="2" width="13.109375" customWidth="1"/>
    <col min="3" max="3" width="40" customWidth="1"/>
    <col min="6" max="6" width="8.88671875" customWidth="1"/>
    <col min="8" max="8" width="22" customWidth="1"/>
    <col min="9" max="10" width="6.21875" customWidth="1"/>
    <col min="14" max="14" width="13.77734375" customWidth="1"/>
    <col min="15" max="15" width="35.88671875" customWidth="1"/>
  </cols>
  <sheetData>
    <row r="1" spans="1:15" ht="16.8" thickBot="1"/>
    <row r="2" spans="1:15" ht="16.8" thickBot="1">
      <c r="A2" s="1207"/>
      <c r="B2" s="1208" t="s">
        <v>629</v>
      </c>
      <c r="C2" s="1274" t="s">
        <v>1470</v>
      </c>
      <c r="D2" s="1258" t="s">
        <v>1593</v>
      </c>
      <c r="E2" s="1258" t="s">
        <v>1594</v>
      </c>
      <c r="F2" s="1210" t="s">
        <v>1611</v>
      </c>
      <c r="G2" s="1259" t="s">
        <v>1455</v>
      </c>
      <c r="H2" s="1263" t="s">
        <v>1616</v>
      </c>
      <c r="I2" s="1331" t="s">
        <v>1662</v>
      </c>
      <c r="J2" s="1332" t="s">
        <v>1663</v>
      </c>
      <c r="L2" s="1067" t="s">
        <v>1</v>
      </c>
      <c r="M2" s="1040" t="s">
        <v>1466</v>
      </c>
      <c r="N2" s="1068" t="s">
        <v>629</v>
      </c>
      <c r="O2" s="1069" t="s">
        <v>67</v>
      </c>
    </row>
    <row r="3" spans="1:15">
      <c r="A3" s="761" t="s">
        <v>1452</v>
      </c>
      <c r="B3" s="1211" t="s">
        <v>1463</v>
      </c>
      <c r="C3" s="1217" t="s">
        <v>1621</v>
      </c>
      <c r="D3" s="1217">
        <v>131362</v>
      </c>
      <c r="E3" s="121"/>
      <c r="F3" s="121"/>
      <c r="G3" s="121"/>
      <c r="H3" s="1260"/>
      <c r="I3" s="1272"/>
      <c r="J3" s="1273"/>
      <c r="L3" s="1070" t="s">
        <v>1452</v>
      </c>
      <c r="M3" s="1184">
        <v>130000</v>
      </c>
      <c r="N3" s="25" t="s">
        <v>1463</v>
      </c>
      <c r="O3" s="1041" t="s">
        <v>1453</v>
      </c>
    </row>
    <row r="4" spans="1:15">
      <c r="A4" s="1253" t="s">
        <v>1553</v>
      </c>
      <c r="B4" s="1326" t="s">
        <v>1623</v>
      </c>
      <c r="C4" s="1126" t="s">
        <v>1608</v>
      </c>
      <c r="D4" s="111"/>
      <c r="E4" s="830"/>
      <c r="F4" s="111"/>
      <c r="G4" s="25"/>
      <c r="H4" s="1261" t="s">
        <v>1620</v>
      </c>
      <c r="I4" s="1161"/>
      <c r="J4" s="1162"/>
      <c r="L4" s="1070" t="s">
        <v>1457</v>
      </c>
      <c r="M4" s="1185"/>
      <c r="N4" s="1025" t="s">
        <v>1461</v>
      </c>
      <c r="O4" s="1071" t="s">
        <v>1622</v>
      </c>
    </row>
    <row r="5" spans="1:15">
      <c r="A5" s="1253" t="s">
        <v>1452</v>
      </c>
      <c r="B5" s="1330" t="s">
        <v>1654</v>
      </c>
      <c r="C5" s="1224" t="s">
        <v>1622</v>
      </c>
      <c r="D5" s="1271"/>
      <c r="E5" s="25"/>
      <c r="F5" s="111">
        <v>9088</v>
      </c>
      <c r="G5" s="25"/>
      <c r="H5" s="164"/>
      <c r="I5" s="1161">
        <v>9088</v>
      </c>
      <c r="J5" s="1162"/>
      <c r="L5" s="1070" t="s">
        <v>1456</v>
      </c>
      <c r="M5" s="1184"/>
      <c r="N5" s="25" t="s">
        <v>1464</v>
      </c>
      <c r="O5" s="1072" t="s">
        <v>1484</v>
      </c>
    </row>
    <row r="6" spans="1:15">
      <c r="A6" s="1253" t="s">
        <v>1457</v>
      </c>
      <c r="B6" s="1327" t="s">
        <v>1602</v>
      </c>
      <c r="C6" s="1150" t="s">
        <v>1484</v>
      </c>
      <c r="D6" s="830">
        <v>150378</v>
      </c>
      <c r="E6" s="25"/>
      <c r="F6" s="25"/>
      <c r="G6" s="25"/>
      <c r="H6" s="164"/>
      <c r="I6" s="1161"/>
      <c r="J6" s="1162"/>
      <c r="L6" s="1070" t="s">
        <v>1456</v>
      </c>
      <c r="M6" s="1184">
        <v>286000</v>
      </c>
      <c r="N6" s="25" t="s">
        <v>1474</v>
      </c>
      <c r="O6" s="1189" t="s">
        <v>1478</v>
      </c>
    </row>
    <row r="7" spans="1:15">
      <c r="A7" s="1253" t="s">
        <v>1449</v>
      </c>
      <c r="B7" s="317" t="s">
        <v>1474</v>
      </c>
      <c r="C7" s="830" t="s">
        <v>1478</v>
      </c>
      <c r="D7" s="25">
        <v>73813</v>
      </c>
      <c r="E7" s="25"/>
      <c r="F7" s="25"/>
      <c r="G7" s="25"/>
      <c r="H7" s="164"/>
      <c r="I7" s="1161"/>
      <c r="J7" s="1162"/>
      <c r="L7" s="1070"/>
      <c r="M7" s="1184"/>
      <c r="N7" s="25" t="s">
        <v>1474</v>
      </c>
      <c r="O7" s="1189" t="s">
        <v>1488</v>
      </c>
    </row>
    <row r="8" spans="1:15">
      <c r="A8" s="1253" t="s">
        <v>1449</v>
      </c>
      <c r="B8" s="1144" t="s">
        <v>1474</v>
      </c>
      <c r="C8" s="830" t="s">
        <v>1488</v>
      </c>
      <c r="D8" s="25">
        <v>69559</v>
      </c>
      <c r="E8" s="25"/>
      <c r="F8" s="25"/>
      <c r="G8" s="25"/>
      <c r="H8" s="164"/>
      <c r="I8" s="1161"/>
      <c r="J8" s="1162"/>
      <c r="L8" s="1070"/>
      <c r="M8" s="1184"/>
      <c r="N8" s="1024"/>
      <c r="O8" s="1194" t="s">
        <v>1458</v>
      </c>
    </row>
    <row r="9" spans="1:15">
      <c r="A9" s="1253" t="s">
        <v>1451</v>
      </c>
      <c r="B9" s="1166" t="s">
        <v>1465</v>
      </c>
      <c r="C9" s="830" t="s">
        <v>1491</v>
      </c>
      <c r="D9" s="25">
        <v>213935</v>
      </c>
      <c r="E9" s="25"/>
      <c r="F9" s="25"/>
      <c r="G9" s="25"/>
      <c r="H9" s="164" t="s">
        <v>1651</v>
      </c>
      <c r="I9" s="1161"/>
      <c r="J9" s="1162"/>
      <c r="L9" s="1070" t="s">
        <v>1459</v>
      </c>
      <c r="M9" s="1184"/>
      <c r="N9" s="1191" t="s">
        <v>1460</v>
      </c>
      <c r="O9" s="1189" t="s">
        <v>1496</v>
      </c>
    </row>
    <row r="10" spans="1:15" ht="16.8" thickBot="1">
      <c r="A10" s="1254"/>
      <c r="B10" s="1255"/>
      <c r="C10" s="1275"/>
      <c r="D10" s="1257">
        <f>SUM(D3:D9)</f>
        <v>639047</v>
      </c>
      <c r="E10" s="1256"/>
      <c r="F10" s="1256"/>
      <c r="G10" s="749">
        <v>41</v>
      </c>
      <c r="H10" s="1262"/>
      <c r="I10" s="1161"/>
      <c r="J10" s="1162"/>
      <c r="L10" s="1070"/>
      <c r="M10" s="1184">
        <v>214000</v>
      </c>
      <c r="N10" s="1126" t="s">
        <v>1465</v>
      </c>
      <c r="O10" s="1189" t="s">
        <v>1489</v>
      </c>
    </row>
    <row r="11" spans="1:15" ht="16.8" thickBot="1">
      <c r="A11" s="1201"/>
      <c r="B11" s="1202"/>
      <c r="C11" s="1249"/>
      <c r="D11" s="1204"/>
      <c r="E11" s="1203"/>
      <c r="F11" s="1203"/>
      <c r="G11" s="158"/>
      <c r="H11" s="158"/>
      <c r="I11" s="1161"/>
      <c r="J11" s="1162"/>
      <c r="L11" s="1186" t="s">
        <v>1462</v>
      </c>
      <c r="M11" s="1187">
        <f>SUM(M2:M10)</f>
        <v>630000</v>
      </c>
      <c r="N11" s="1192"/>
      <c r="O11" s="1193"/>
    </row>
    <row r="12" spans="1:15" ht="16.8" thickBot="1">
      <c r="A12" s="1207" t="s">
        <v>1</v>
      </c>
      <c r="B12" s="1208" t="s">
        <v>629</v>
      </c>
      <c r="C12" s="1274" t="s">
        <v>1470</v>
      </c>
      <c r="D12" s="1208" t="s">
        <v>1482</v>
      </c>
      <c r="E12" s="1209" t="s">
        <v>1483</v>
      </c>
      <c r="F12" s="1210" t="s">
        <v>1611</v>
      </c>
      <c r="G12" s="1220" t="s">
        <v>1455</v>
      </c>
      <c r="H12" s="1283" t="s">
        <v>1616</v>
      </c>
      <c r="I12" s="1161"/>
      <c r="J12" s="1162"/>
      <c r="L12" s="1078"/>
      <c r="M12" s="1284">
        <v>9088</v>
      </c>
      <c r="N12" s="1195"/>
      <c r="O12" s="1196"/>
    </row>
    <row r="13" spans="1:15">
      <c r="A13" s="131" t="s">
        <v>1459</v>
      </c>
      <c r="B13" s="1200" t="s">
        <v>1479</v>
      </c>
      <c r="C13" s="1217" t="s">
        <v>1619</v>
      </c>
      <c r="D13" s="121"/>
      <c r="E13" s="1225">
        <v>128006</v>
      </c>
      <c r="F13" s="121"/>
      <c r="G13" s="1206">
        <v>128006</v>
      </c>
      <c r="H13" s="1007"/>
      <c r="I13" s="1161"/>
      <c r="J13" s="1162"/>
      <c r="L13" s="1198" t="s">
        <v>1612</v>
      </c>
      <c r="M13" s="1190">
        <f>SUM(M11:M12)</f>
        <v>639088</v>
      </c>
      <c r="N13" s="830"/>
      <c r="O13" s="1189"/>
    </row>
    <row r="14" spans="1:15">
      <c r="A14" s="22"/>
      <c r="B14" s="1151" t="s">
        <v>1479</v>
      </c>
      <c r="C14" s="830" t="s">
        <v>1618</v>
      </c>
      <c r="D14" s="25"/>
      <c r="E14" s="1125">
        <v>129998</v>
      </c>
      <c r="F14" s="1108"/>
      <c r="G14" s="1205">
        <v>129998</v>
      </c>
      <c r="H14" s="164"/>
      <c r="I14" s="1161"/>
      <c r="J14" s="1162"/>
      <c r="L14" s="1070"/>
      <c r="M14" s="1188"/>
      <c r="N14" s="830"/>
      <c r="O14" s="1189"/>
    </row>
    <row r="15" spans="1:15">
      <c r="A15" s="22"/>
      <c r="B15" s="1162" t="s">
        <v>1625</v>
      </c>
      <c r="C15" s="1276" t="s">
        <v>1634</v>
      </c>
      <c r="D15" s="25"/>
      <c r="E15" s="25"/>
      <c r="F15" s="1108">
        <v>-13621</v>
      </c>
      <c r="G15" s="1205"/>
      <c r="H15" s="164"/>
      <c r="I15" s="1161"/>
      <c r="J15" s="1162">
        <v>13621</v>
      </c>
    </row>
    <row r="16" spans="1:15">
      <c r="A16" s="22" t="s">
        <v>1459</v>
      </c>
      <c r="B16" s="1326" t="s">
        <v>1645</v>
      </c>
      <c r="C16" s="830" t="s">
        <v>1606</v>
      </c>
      <c r="D16" s="25"/>
      <c r="E16" s="25"/>
      <c r="F16" s="25"/>
      <c r="G16" s="1138"/>
      <c r="H16" s="1007" t="s">
        <v>1631</v>
      </c>
      <c r="I16" s="1161"/>
      <c r="J16" s="1162"/>
      <c r="L16" t="s">
        <v>28</v>
      </c>
    </row>
    <row r="17" spans="1:10">
      <c r="A17" s="22" t="s">
        <v>1459</v>
      </c>
      <c r="B17" s="1151" t="s">
        <v>1632</v>
      </c>
      <c r="C17" s="830" t="s">
        <v>1617</v>
      </c>
      <c r="D17" s="25"/>
      <c r="E17" s="1129">
        <v>246048</v>
      </c>
      <c r="F17" s="1108"/>
      <c r="G17" s="1139">
        <v>246048</v>
      </c>
      <c r="H17" s="1007"/>
      <c r="I17" s="1161"/>
      <c r="J17" s="1162"/>
    </row>
    <row r="18" spans="1:10">
      <c r="A18" s="22"/>
      <c r="B18" s="1162" t="s">
        <v>1624</v>
      </c>
      <c r="C18" s="1164" t="s">
        <v>1627</v>
      </c>
      <c r="D18" s="1124"/>
      <c r="E18" s="1124"/>
      <c r="F18" s="1152">
        <v>-20348</v>
      </c>
      <c r="G18" s="1221">
        <f>SUM(G13:G17)</f>
        <v>504052</v>
      </c>
      <c r="H18" s="164"/>
      <c r="I18" s="1161"/>
      <c r="J18" s="1162">
        <v>20348</v>
      </c>
    </row>
    <row r="19" spans="1:10" ht="16.8" thickBot="1">
      <c r="A19" s="1201"/>
      <c r="B19" s="1228"/>
      <c r="C19" s="1229"/>
      <c r="D19" s="1230"/>
      <c r="E19" s="1230"/>
      <c r="F19" s="1231"/>
      <c r="G19" s="1232"/>
      <c r="H19" s="1233"/>
      <c r="I19" s="1161"/>
      <c r="J19" s="1162"/>
    </row>
    <row r="20" spans="1:10" ht="16.8" thickBot="1">
      <c r="A20" s="1207" t="s">
        <v>1</v>
      </c>
      <c r="B20" s="1208" t="s">
        <v>629</v>
      </c>
      <c r="C20" s="1274" t="s">
        <v>1470</v>
      </c>
      <c r="D20" s="1208" t="s">
        <v>1482</v>
      </c>
      <c r="E20" s="1209" t="s">
        <v>1483</v>
      </c>
      <c r="F20" s="1210" t="s">
        <v>1611</v>
      </c>
      <c r="G20" s="1220" t="s">
        <v>1455</v>
      </c>
      <c r="H20" s="1283" t="s">
        <v>1616</v>
      </c>
      <c r="I20" s="1161"/>
      <c r="J20" s="1162"/>
    </row>
    <row r="21" spans="1:10">
      <c r="A21" s="131" t="s">
        <v>1459</v>
      </c>
      <c r="B21" s="1211" t="s">
        <v>1548</v>
      </c>
      <c r="C21" s="1217" t="s">
        <v>1628</v>
      </c>
      <c r="D21" s="1141">
        <v>101486</v>
      </c>
      <c r="E21" s="1212"/>
      <c r="F21" s="121"/>
      <c r="G21" s="1213">
        <v>101486</v>
      </c>
      <c r="H21" s="1007" t="s">
        <v>28</v>
      </c>
      <c r="I21" s="1161"/>
      <c r="J21" s="1162"/>
    </row>
    <row r="22" spans="1:10">
      <c r="A22" s="22" t="s">
        <v>1468</v>
      </c>
      <c r="B22" s="1166" t="s">
        <v>1549</v>
      </c>
      <c r="C22" s="830" t="s">
        <v>1629</v>
      </c>
      <c r="D22" s="317">
        <v>256719</v>
      </c>
      <c r="E22" s="25"/>
      <c r="F22" s="25"/>
      <c r="G22" s="1140">
        <v>256719</v>
      </c>
      <c r="H22" s="164"/>
      <c r="I22" s="1161"/>
      <c r="J22" s="1162"/>
    </row>
    <row r="23" spans="1:10">
      <c r="A23" s="22"/>
      <c r="B23" s="1024"/>
      <c r="C23" s="830"/>
      <c r="D23" s="1309">
        <f>SUM(D21:D22)</f>
        <v>358205</v>
      </c>
      <c r="E23" s="25"/>
      <c r="F23" s="25"/>
      <c r="G23" s="1222">
        <f>SUM(G18-G21-G22)</f>
        <v>145847</v>
      </c>
      <c r="H23" s="164"/>
      <c r="I23" s="1161"/>
      <c r="J23" s="1162"/>
    </row>
    <row r="24" spans="1:10" ht="16.8" thickBot="1">
      <c r="A24" s="100"/>
      <c r="B24" s="1214"/>
      <c r="C24" s="1117"/>
      <c r="D24" s="1215"/>
      <c r="E24" s="102"/>
      <c r="F24" s="102"/>
      <c r="G24" s="1216"/>
      <c r="H24" s="1264"/>
      <c r="I24" s="1161"/>
      <c r="J24" s="1162"/>
    </row>
    <row r="25" spans="1:10" ht="16.8" thickBot="1">
      <c r="A25" s="1207" t="s">
        <v>1</v>
      </c>
      <c r="B25" s="1208" t="s">
        <v>629</v>
      </c>
      <c r="C25" s="1274" t="s">
        <v>1470</v>
      </c>
      <c r="D25" s="1208" t="s">
        <v>1482</v>
      </c>
      <c r="E25" s="1208" t="s">
        <v>1483</v>
      </c>
      <c r="F25" s="1210" t="s">
        <v>1611</v>
      </c>
      <c r="G25" s="1220" t="s">
        <v>1455</v>
      </c>
      <c r="H25" s="1283" t="s">
        <v>1616</v>
      </c>
      <c r="I25" s="1161"/>
      <c r="J25" s="1162"/>
    </row>
    <row r="26" spans="1:10">
      <c r="A26" s="131" t="s">
        <v>1469</v>
      </c>
      <c r="B26" s="1200" t="s">
        <v>1648</v>
      </c>
      <c r="C26" s="1277" t="s">
        <v>1647</v>
      </c>
      <c r="D26" s="121"/>
      <c r="E26" s="1225">
        <v>373211</v>
      </c>
      <c r="F26" s="121"/>
      <c r="G26" s="1218">
        <v>373211</v>
      </c>
      <c r="H26" s="1285" t="s">
        <v>1650</v>
      </c>
      <c r="I26" s="1161"/>
      <c r="J26" s="1162"/>
    </row>
    <row r="27" spans="1:10">
      <c r="A27" s="22" t="s">
        <v>1469</v>
      </c>
      <c r="B27" s="1161" t="s">
        <v>1655</v>
      </c>
      <c r="C27" s="1278" t="s">
        <v>1633</v>
      </c>
      <c r="D27" s="25"/>
      <c r="E27" s="25"/>
      <c r="F27" s="111">
        <v>7503</v>
      </c>
      <c r="G27" s="1223"/>
      <c r="H27" s="1286" t="s">
        <v>1649</v>
      </c>
      <c r="I27" s="1161">
        <v>7503</v>
      </c>
      <c r="J27" s="1162"/>
    </row>
    <row r="28" spans="1:10">
      <c r="A28" s="22"/>
      <c r="B28" s="25"/>
      <c r="C28" s="830"/>
      <c r="D28" s="25"/>
      <c r="E28" s="25"/>
      <c r="F28" s="25"/>
      <c r="G28" s="1223">
        <f>SUM(G23+G26)</f>
        <v>519058</v>
      </c>
      <c r="H28" s="1007"/>
      <c r="I28" s="1161"/>
      <c r="J28" s="1162"/>
    </row>
    <row r="29" spans="1:10" ht="16.8" thickBot="1">
      <c r="A29" s="100"/>
      <c r="B29" s="102"/>
      <c r="C29" s="1117"/>
      <c r="D29" s="102"/>
      <c r="E29" s="102"/>
      <c r="F29" s="102"/>
      <c r="G29" s="1216"/>
      <c r="H29" s="305"/>
      <c r="I29" s="1161"/>
      <c r="J29" s="1162"/>
    </row>
    <row r="30" spans="1:10" ht="16.8" thickBot="1">
      <c r="A30" s="1207" t="s">
        <v>1</v>
      </c>
      <c r="B30" s="1274" t="s">
        <v>629</v>
      </c>
      <c r="C30" s="1274" t="s">
        <v>1470</v>
      </c>
      <c r="D30" s="1208" t="s">
        <v>1482</v>
      </c>
      <c r="E30" s="1208" t="s">
        <v>1483</v>
      </c>
      <c r="F30" s="1210" t="s">
        <v>1611</v>
      </c>
      <c r="G30" s="1220" t="s">
        <v>1455</v>
      </c>
      <c r="H30" s="1283" t="s">
        <v>1616</v>
      </c>
      <c r="I30" s="1161"/>
      <c r="J30" s="1162"/>
    </row>
    <row r="31" spans="1:10">
      <c r="A31" s="131" t="s">
        <v>1521</v>
      </c>
      <c r="B31" s="1328" t="s">
        <v>1602</v>
      </c>
      <c r="C31" s="1217" t="s">
        <v>1522</v>
      </c>
      <c r="D31" s="1211">
        <v>140870</v>
      </c>
      <c r="E31" s="121"/>
      <c r="F31" s="121"/>
      <c r="G31" s="1234">
        <v>140870</v>
      </c>
      <c r="H31" s="1265"/>
      <c r="I31" s="1161"/>
      <c r="J31" s="1162"/>
    </row>
    <row r="32" spans="1:10">
      <c r="A32" s="22"/>
      <c r="B32" s="25"/>
      <c r="C32" s="830"/>
      <c r="D32" s="25"/>
      <c r="E32" s="25"/>
      <c r="F32" s="25"/>
      <c r="G32" s="1223">
        <f>SUM(G28-G31)</f>
        <v>378188</v>
      </c>
      <c r="H32" s="164"/>
      <c r="I32" s="1161"/>
      <c r="J32" s="1162"/>
    </row>
    <row r="33" spans="1:10" ht="16.8" thickBot="1">
      <c r="A33" s="100"/>
      <c r="B33" s="102"/>
      <c r="C33" s="1117"/>
      <c r="D33" s="102"/>
      <c r="E33" s="102"/>
      <c r="F33" s="102"/>
      <c r="G33" s="1235"/>
      <c r="H33" s="305"/>
      <c r="I33" s="1161"/>
      <c r="J33" s="1162"/>
    </row>
    <row r="34" spans="1:10" ht="16.8" thickBot="1">
      <c r="A34" s="1207" t="s">
        <v>1</v>
      </c>
      <c r="B34" s="1274" t="s">
        <v>629</v>
      </c>
      <c r="C34" s="1274" t="s">
        <v>1470</v>
      </c>
      <c r="D34" s="1208" t="s">
        <v>1482</v>
      </c>
      <c r="E34" s="1208" t="s">
        <v>1483</v>
      </c>
      <c r="F34" s="1210" t="s">
        <v>1611</v>
      </c>
      <c r="G34" s="1220" t="s">
        <v>1455</v>
      </c>
      <c r="H34" s="1283" t="s">
        <v>1616</v>
      </c>
      <c r="I34" s="1161"/>
      <c r="J34" s="1162"/>
    </row>
    <row r="35" spans="1:10">
      <c r="A35" s="131" t="s">
        <v>1523</v>
      </c>
      <c r="B35" s="1328" t="s">
        <v>1582</v>
      </c>
      <c r="C35" s="1217" t="s">
        <v>1635</v>
      </c>
      <c r="D35" s="1141">
        <v>99584</v>
      </c>
      <c r="E35" s="121"/>
      <c r="F35" s="121"/>
      <c r="G35" s="1234">
        <v>99584</v>
      </c>
      <c r="H35" s="1007"/>
      <c r="I35" s="1161"/>
      <c r="J35" s="1162"/>
    </row>
    <row r="36" spans="1:10">
      <c r="A36" s="22" t="s">
        <v>1523</v>
      </c>
      <c r="B36" s="1166" t="s">
        <v>1601</v>
      </c>
      <c r="C36" s="1279" t="s">
        <v>1636</v>
      </c>
      <c r="D36" s="317">
        <v>49642</v>
      </c>
      <c r="E36" s="25"/>
      <c r="F36" s="25"/>
      <c r="G36" s="1103">
        <v>49642</v>
      </c>
      <c r="H36" s="164" t="s">
        <v>1630</v>
      </c>
      <c r="I36" s="1161"/>
      <c r="J36" s="1162"/>
    </row>
    <row r="37" spans="1:10">
      <c r="A37" s="22"/>
      <c r="B37" s="1166"/>
      <c r="C37" s="1279"/>
      <c r="D37" s="1309">
        <f>SUM(D35:D36)</f>
        <v>149226</v>
      </c>
      <c r="E37" s="25"/>
      <c r="F37" s="25"/>
      <c r="G37" s="1223">
        <f>SUM(G32-G35-G36)</f>
        <v>228962</v>
      </c>
      <c r="H37" s="164"/>
      <c r="I37" s="1161"/>
      <c r="J37" s="1162"/>
    </row>
    <row r="38" spans="1:10" ht="16.8" thickBot="1">
      <c r="A38" s="100"/>
      <c r="B38" s="1199"/>
      <c r="C38" s="1280"/>
      <c r="D38" s="1236"/>
      <c r="E38" s="102"/>
      <c r="F38" s="102"/>
      <c r="G38" s="1235"/>
      <c r="H38" s="305"/>
      <c r="I38" s="1161"/>
      <c r="J38" s="1162"/>
    </row>
    <row r="39" spans="1:10" ht="16.8" thickBot="1">
      <c r="A39" s="1207"/>
      <c r="B39" s="1208" t="s">
        <v>629</v>
      </c>
      <c r="C39" s="1274" t="s">
        <v>1470</v>
      </c>
      <c r="D39" s="1208" t="s">
        <v>1482</v>
      </c>
      <c r="E39" s="1208" t="s">
        <v>1483</v>
      </c>
      <c r="F39" s="1210" t="s">
        <v>1611</v>
      </c>
      <c r="G39" s="1220" t="s">
        <v>1455</v>
      </c>
      <c r="H39" s="1283" t="s">
        <v>1616</v>
      </c>
      <c r="I39" s="1161"/>
      <c r="J39" s="1162"/>
    </row>
    <row r="40" spans="1:10">
      <c r="A40" s="131" t="s">
        <v>1573</v>
      </c>
      <c r="B40" s="1328" t="s">
        <v>1576</v>
      </c>
      <c r="C40" s="1252" t="s">
        <v>1579</v>
      </c>
      <c r="D40" s="1141">
        <v>24771</v>
      </c>
      <c r="E40" s="121"/>
      <c r="F40" s="121"/>
      <c r="G40" s="1141">
        <v>24771</v>
      </c>
      <c r="H40" s="1265"/>
      <c r="I40" s="1161"/>
      <c r="J40" s="1162"/>
    </row>
    <row r="41" spans="1:10">
      <c r="A41" s="870" t="s">
        <v>1574</v>
      </c>
      <c r="B41" s="1326" t="s">
        <v>1576</v>
      </c>
      <c r="C41" s="1150" t="s">
        <v>1578</v>
      </c>
      <c r="D41" s="1141">
        <v>23670</v>
      </c>
      <c r="E41" s="121"/>
      <c r="F41" s="121"/>
      <c r="G41" s="1141">
        <v>23670</v>
      </c>
      <c r="H41" s="1265"/>
      <c r="I41" s="1161"/>
      <c r="J41" s="1162"/>
    </row>
    <row r="42" spans="1:10">
      <c r="A42" s="870" t="s">
        <v>1575</v>
      </c>
      <c r="B42" s="1326" t="s">
        <v>1576</v>
      </c>
      <c r="C42" s="1150" t="s">
        <v>1577</v>
      </c>
      <c r="D42" s="1141">
        <v>23470</v>
      </c>
      <c r="E42" s="121"/>
      <c r="F42" s="121"/>
      <c r="G42" s="1141">
        <v>23470</v>
      </c>
      <c r="H42" s="1265"/>
      <c r="I42" s="1161"/>
      <c r="J42" s="1162"/>
    </row>
    <row r="43" spans="1:10">
      <c r="A43" s="870"/>
      <c r="B43" s="830"/>
      <c r="C43" s="1150"/>
      <c r="D43" s="1309">
        <f>SUM(D40:D42)</f>
        <v>71911</v>
      </c>
      <c r="E43" s="25"/>
      <c r="F43" s="25"/>
      <c r="G43" s="1227">
        <f>SUM(G37-G40-G41-G42)</f>
        <v>157051</v>
      </c>
      <c r="H43" s="1266"/>
      <c r="I43" s="1161"/>
      <c r="J43" s="1162"/>
    </row>
    <row r="44" spans="1:10" ht="16.8" thickBot="1">
      <c r="A44" s="1237"/>
      <c r="B44" s="1117"/>
      <c r="C44" s="1238"/>
      <c r="D44" s="102"/>
      <c r="E44" s="102"/>
      <c r="F44" s="102"/>
      <c r="G44" s="1239"/>
      <c r="H44" s="1267"/>
      <c r="I44" s="1161"/>
      <c r="J44" s="1162"/>
    </row>
    <row r="45" spans="1:10" ht="16.8" thickBot="1">
      <c r="A45" s="1207"/>
      <c r="B45" s="1208" t="s">
        <v>629</v>
      </c>
      <c r="C45" s="1274" t="s">
        <v>1470</v>
      </c>
      <c r="D45" s="1208" t="s">
        <v>1482</v>
      </c>
      <c r="E45" s="1208" t="s">
        <v>1483</v>
      </c>
      <c r="F45" s="1210" t="s">
        <v>1611</v>
      </c>
      <c r="G45" s="1220" t="s">
        <v>1455</v>
      </c>
      <c r="H45" s="1283" t="s">
        <v>1616</v>
      </c>
      <c r="I45" s="1161"/>
      <c r="J45" s="1162"/>
    </row>
    <row r="46" spans="1:10">
      <c r="A46" s="131" t="s">
        <v>1553</v>
      </c>
      <c r="B46" s="1225" t="s">
        <v>1599</v>
      </c>
      <c r="C46" s="1217" t="s">
        <v>1637</v>
      </c>
      <c r="D46" s="121"/>
      <c r="E46" s="1240">
        <v>154154</v>
      </c>
      <c r="F46" s="1217"/>
      <c r="G46" s="1240">
        <v>154154</v>
      </c>
      <c r="H46" s="1155" t="s">
        <v>1646</v>
      </c>
      <c r="I46" s="1161"/>
      <c r="J46" s="1162"/>
    </row>
    <row r="47" spans="1:10">
      <c r="A47" s="22"/>
      <c r="B47" s="1161" t="s">
        <v>1656</v>
      </c>
      <c r="C47" s="1281" t="s">
        <v>1558</v>
      </c>
      <c r="D47" s="25"/>
      <c r="E47" s="25"/>
      <c r="F47" s="111">
        <v>11396</v>
      </c>
      <c r="G47" s="186"/>
      <c r="H47" s="164"/>
      <c r="I47" s="1161">
        <v>11396</v>
      </c>
      <c r="J47" s="1162"/>
    </row>
    <row r="48" spans="1:10">
      <c r="A48" s="22"/>
      <c r="B48" s="1161"/>
      <c r="C48" s="1281"/>
      <c r="D48" s="25"/>
      <c r="E48" s="25"/>
      <c r="F48" s="111"/>
      <c r="G48" s="1222">
        <f>SUM(G43+G46)</f>
        <v>311205</v>
      </c>
      <c r="H48" s="164"/>
      <c r="I48" s="1161"/>
      <c r="J48" s="1162"/>
    </row>
    <row r="49" spans="1:10" ht="16.8" thickBot="1">
      <c r="A49" s="100"/>
      <c r="B49" s="1241"/>
      <c r="C49" s="1282"/>
      <c r="D49" s="102"/>
      <c r="E49" s="102"/>
      <c r="F49" s="1242"/>
      <c r="G49" s="1243"/>
      <c r="H49" s="305"/>
      <c r="I49" s="1161"/>
      <c r="J49" s="1162"/>
    </row>
    <row r="50" spans="1:10" ht="16.8" thickBot="1">
      <c r="A50" s="1207"/>
      <c r="B50" s="1274" t="s">
        <v>629</v>
      </c>
      <c r="C50" s="1274" t="s">
        <v>1470</v>
      </c>
      <c r="D50" s="1208" t="s">
        <v>1482</v>
      </c>
      <c r="E50" s="1208" t="s">
        <v>1483</v>
      </c>
      <c r="F50" s="1210" t="s">
        <v>1611</v>
      </c>
      <c r="G50" s="1220" t="s">
        <v>1455</v>
      </c>
      <c r="H50" s="1283" t="s">
        <v>1616</v>
      </c>
      <c r="I50" s="1161"/>
      <c r="J50" s="1162"/>
    </row>
    <row r="51" spans="1:10">
      <c r="A51" s="131" t="s">
        <v>1562</v>
      </c>
      <c r="B51" s="1328" t="s">
        <v>1596</v>
      </c>
      <c r="C51" s="1217" t="s">
        <v>1638</v>
      </c>
      <c r="D51" s="1141">
        <v>88425</v>
      </c>
      <c r="E51" s="121"/>
      <c r="F51" s="121"/>
      <c r="G51" s="1141">
        <v>88425</v>
      </c>
      <c r="H51" s="1007"/>
      <c r="I51" s="1161"/>
      <c r="J51" s="1162"/>
    </row>
    <row r="52" spans="1:10">
      <c r="A52" s="22" t="s">
        <v>1562</v>
      </c>
      <c r="B52" s="830"/>
      <c r="C52" s="830" t="s">
        <v>1639</v>
      </c>
      <c r="D52" s="317">
        <v>59550</v>
      </c>
      <c r="E52" s="25"/>
      <c r="F52" s="25"/>
      <c r="G52" s="317">
        <v>59550</v>
      </c>
      <c r="H52" s="164"/>
      <c r="I52" s="1161"/>
      <c r="J52" s="1162"/>
    </row>
    <row r="53" spans="1:10">
      <c r="A53" s="22" t="s">
        <v>1562</v>
      </c>
      <c r="B53" s="830"/>
      <c r="C53" s="830" t="s">
        <v>1640</v>
      </c>
      <c r="D53" s="317">
        <v>59350</v>
      </c>
      <c r="E53" s="25"/>
      <c r="F53" s="25"/>
      <c r="G53" s="317">
        <v>59350</v>
      </c>
      <c r="H53" s="164" t="s">
        <v>28</v>
      </c>
      <c r="I53" s="1161"/>
      <c r="J53" s="1162"/>
    </row>
    <row r="54" spans="1:10">
      <c r="A54" s="22" t="s">
        <v>1562</v>
      </c>
      <c r="B54" s="1226"/>
      <c r="C54" s="830" t="s">
        <v>1641</v>
      </c>
      <c r="D54" s="317">
        <v>29525</v>
      </c>
      <c r="E54" s="25"/>
      <c r="F54" s="830"/>
      <c r="G54" s="317">
        <v>29525</v>
      </c>
      <c r="H54" s="1268"/>
      <c r="I54" s="1161"/>
      <c r="J54" s="1162"/>
    </row>
    <row r="55" spans="1:10">
      <c r="A55" s="131"/>
      <c r="B55" s="1244"/>
      <c r="C55" s="1217"/>
      <c r="D55" s="1310">
        <f>SUM(D51:D54)</f>
        <v>236850</v>
      </c>
      <c r="E55" s="121"/>
      <c r="F55" s="1217"/>
      <c r="G55" s="1245">
        <f>SUM(G48-G51-G52-G53-G54)</f>
        <v>74355</v>
      </c>
      <c r="H55" s="1269"/>
      <c r="I55" s="1161"/>
      <c r="J55" s="1162"/>
    </row>
    <row r="56" spans="1:10" ht="16.8" thickBot="1">
      <c r="A56" s="1246"/>
      <c r="B56" s="1247"/>
      <c r="C56" s="1249"/>
      <c r="D56" s="1248"/>
      <c r="E56" s="1203"/>
      <c r="F56" s="1249"/>
      <c r="G56" s="1250"/>
      <c r="H56" s="1270"/>
      <c r="I56" s="1161"/>
      <c r="J56" s="1162"/>
    </row>
    <row r="57" spans="1:10" ht="16.8" thickBot="1">
      <c r="A57" s="1207"/>
      <c r="B57" s="1208" t="s">
        <v>629</v>
      </c>
      <c r="C57" s="1274" t="s">
        <v>1470</v>
      </c>
      <c r="D57" s="1208" t="s">
        <v>1482</v>
      </c>
      <c r="E57" s="1208" t="s">
        <v>1483</v>
      </c>
      <c r="F57" s="1210" t="s">
        <v>1611</v>
      </c>
      <c r="G57" s="1220" t="s">
        <v>1455</v>
      </c>
      <c r="H57" s="1283" t="s">
        <v>1616</v>
      </c>
      <c r="I57" s="1161"/>
      <c r="J57" s="1162"/>
    </row>
    <row r="58" spans="1:10">
      <c r="A58" s="1251" t="s">
        <v>1613</v>
      </c>
      <c r="B58" s="1225" t="s">
        <v>1614</v>
      </c>
      <c r="C58" s="1252" t="s">
        <v>1643</v>
      </c>
      <c r="D58" s="121"/>
      <c r="E58" s="1240">
        <v>65149</v>
      </c>
      <c r="F58" s="358"/>
      <c r="G58" s="1200">
        <v>65149</v>
      </c>
      <c r="H58" s="1007" t="s">
        <v>1642</v>
      </c>
      <c r="I58" s="1161"/>
      <c r="J58" s="1162"/>
    </row>
    <row r="59" spans="1:10">
      <c r="A59" s="870"/>
      <c r="B59" s="1161" t="s">
        <v>1657</v>
      </c>
      <c r="C59" s="1150" t="s">
        <v>1644</v>
      </c>
      <c r="D59" s="25"/>
      <c r="E59" s="25"/>
      <c r="F59" s="111">
        <v>7754</v>
      </c>
      <c r="G59" s="1034"/>
      <c r="H59" s="164"/>
      <c r="I59" s="1161">
        <v>7754</v>
      </c>
      <c r="J59" s="1162"/>
    </row>
    <row r="60" spans="1:10">
      <c r="A60" s="870"/>
      <c r="B60" s="1125"/>
      <c r="C60" s="1150"/>
      <c r="D60" s="25"/>
      <c r="E60" s="25"/>
      <c r="F60" s="25"/>
      <c r="G60" s="1222">
        <f>SUM(G55+G58)</f>
        <v>139504</v>
      </c>
      <c r="H60" s="164"/>
      <c r="I60" s="1161"/>
      <c r="J60" s="1162"/>
    </row>
    <row r="61" spans="1:10" ht="16.8" thickBot="1">
      <c r="A61" s="870"/>
      <c r="B61" s="1125"/>
      <c r="C61" s="1150"/>
      <c r="D61" s="25"/>
      <c r="E61" s="25"/>
      <c r="F61" s="25"/>
      <c r="G61" s="1034"/>
      <c r="H61" s="164"/>
      <c r="I61" s="1161"/>
      <c r="J61" s="1162"/>
    </row>
    <row r="62" spans="1:10" ht="16.8" thickBot="1">
      <c r="A62" s="1207"/>
      <c r="B62" s="1208" t="s">
        <v>629</v>
      </c>
      <c r="C62" s="1274" t="s">
        <v>1470</v>
      </c>
      <c r="D62" s="1208" t="s">
        <v>1482</v>
      </c>
      <c r="E62" s="1208" t="s">
        <v>1483</v>
      </c>
      <c r="F62" s="1210" t="s">
        <v>1537</v>
      </c>
      <c r="G62" s="1220" t="s">
        <v>1455</v>
      </c>
      <c r="H62" s="1283" t="s">
        <v>1616</v>
      </c>
      <c r="I62" s="1161"/>
      <c r="J62" s="1162"/>
    </row>
    <row r="63" spans="1:10">
      <c r="A63" s="131" t="s">
        <v>1418</v>
      </c>
      <c r="B63" s="1240" t="s">
        <v>1666</v>
      </c>
      <c r="C63" s="1217" t="s">
        <v>1588</v>
      </c>
      <c r="D63" s="1141" t="s">
        <v>1660</v>
      </c>
      <c r="E63" s="1240" t="s">
        <v>1661</v>
      </c>
      <c r="F63" s="358">
        <v>122500</v>
      </c>
      <c r="G63" s="358">
        <v>122500</v>
      </c>
      <c r="H63" s="1292"/>
      <c r="I63" s="1161"/>
      <c r="J63" s="1162"/>
    </row>
    <row r="64" spans="1:10">
      <c r="A64" s="22" t="s">
        <v>1418</v>
      </c>
      <c r="B64" s="1327" t="s">
        <v>1597</v>
      </c>
      <c r="C64" s="830" t="s">
        <v>1590</v>
      </c>
      <c r="D64" s="317">
        <v>112846</v>
      </c>
      <c r="E64" s="25"/>
      <c r="F64" s="25"/>
      <c r="G64" s="1127">
        <v>112846</v>
      </c>
      <c r="H64" s="1133"/>
      <c r="I64" s="1161"/>
      <c r="J64" s="1162"/>
    </row>
    <row r="65" spans="1:11">
      <c r="A65" s="100" t="s">
        <v>1589</v>
      </c>
      <c r="B65" s="1329" t="s">
        <v>1598</v>
      </c>
      <c r="C65" s="1117" t="s">
        <v>1591</v>
      </c>
      <c r="D65" s="1236">
        <v>21520</v>
      </c>
      <c r="E65" s="102"/>
      <c r="F65" s="102"/>
      <c r="G65" s="1173">
        <v>21520</v>
      </c>
      <c r="H65" s="1133"/>
      <c r="I65" s="1161"/>
      <c r="J65" s="1162"/>
    </row>
    <row r="66" spans="1:11">
      <c r="A66" s="22"/>
      <c r="B66" s="1129"/>
      <c r="C66" s="830"/>
      <c r="D66" s="25"/>
      <c r="E66" s="25"/>
      <c r="F66" s="830"/>
      <c r="G66" s="1298">
        <f>SUM(G63-G64-G65)</f>
        <v>-11866</v>
      </c>
      <c r="H66" s="1133"/>
      <c r="I66" s="1161"/>
      <c r="J66" s="1305"/>
      <c r="K66" s="158"/>
    </row>
    <row r="67" spans="1:11" ht="16.8" thickBot="1">
      <c r="A67" s="100"/>
      <c r="B67" s="1299"/>
      <c r="C67" s="1117"/>
      <c r="D67" s="102"/>
      <c r="E67" s="102"/>
      <c r="F67" s="1117"/>
      <c r="G67" s="1300"/>
      <c r="H67" s="1301"/>
      <c r="I67" s="1241"/>
      <c r="J67" s="1305"/>
      <c r="K67" s="1318"/>
    </row>
    <row r="68" spans="1:11" ht="16.8" thickBot="1">
      <c r="A68" s="1303" t="s">
        <v>1653</v>
      </c>
      <c r="B68" s="1174"/>
      <c r="C68" s="1321" t="s">
        <v>1659</v>
      </c>
      <c r="D68" s="1322"/>
      <c r="E68" s="1322"/>
      <c r="F68" s="1323"/>
      <c r="G68" s="1304">
        <f>SUM(G60+G66)</f>
        <v>127638</v>
      </c>
      <c r="H68" s="1324" t="s">
        <v>1658</v>
      </c>
      <c r="I68" s="1307">
        <f>SUM(I3:I67)</f>
        <v>35741</v>
      </c>
      <c r="J68" s="1306">
        <f>SUM(J3:J67)</f>
        <v>33969</v>
      </c>
      <c r="K68" s="1311"/>
    </row>
    <row r="69" spans="1:11">
      <c r="A69" s="1312"/>
      <c r="B69" s="1313"/>
      <c r="C69" s="1320" t="s">
        <v>1664</v>
      </c>
      <c r="D69" s="1314"/>
      <c r="E69" s="1314"/>
      <c r="F69" s="1315"/>
      <c r="G69" s="1325">
        <v>1772</v>
      </c>
      <c r="H69" s="1319" t="s">
        <v>1665</v>
      </c>
      <c r="I69" s="1316"/>
      <c r="J69" s="1317"/>
      <c r="K69" s="1311"/>
    </row>
    <row r="70" spans="1:11" ht="16.8" thickBot="1">
      <c r="A70" s="131"/>
      <c r="B70" s="1240"/>
      <c r="C70" s="1217"/>
      <c r="D70" s="121"/>
      <c r="E70" s="121"/>
      <c r="F70" s="1217"/>
      <c r="G70" s="1245"/>
      <c r="H70" s="1302"/>
      <c r="I70" s="1272"/>
      <c r="J70" s="1308"/>
    </row>
    <row r="71" spans="1:11" ht="16.8" thickBot="1">
      <c r="A71" s="1207"/>
      <c r="B71" s="1208" t="s">
        <v>629</v>
      </c>
      <c r="C71" s="1274" t="s">
        <v>1470</v>
      </c>
      <c r="D71" s="1208" t="s">
        <v>1482</v>
      </c>
      <c r="E71" s="1208" t="s">
        <v>1483</v>
      </c>
      <c r="F71" s="1210" t="s">
        <v>1537</v>
      </c>
      <c r="G71" s="1220" t="s">
        <v>1455</v>
      </c>
      <c r="H71" s="1283" t="s">
        <v>1616</v>
      </c>
      <c r="I71" s="1331" t="s">
        <v>1662</v>
      </c>
      <c r="J71" s="1332" t="s">
        <v>1663</v>
      </c>
    </row>
    <row r="72" spans="1:11">
      <c r="A72" s="1131"/>
      <c r="B72" s="1131"/>
      <c r="C72" s="1293"/>
      <c r="D72" s="1131"/>
      <c r="E72" s="1131"/>
      <c r="F72" s="1132"/>
      <c r="G72" s="1294"/>
      <c r="H72" s="1133"/>
      <c r="I72" s="1161"/>
      <c r="J72" s="1162"/>
    </row>
    <row r="73" spans="1:11">
      <c r="A73" s="1131"/>
      <c r="B73" s="1131"/>
      <c r="C73" s="1293"/>
      <c r="D73" s="1131"/>
      <c r="E73" s="1131"/>
      <c r="F73" s="1132"/>
      <c r="G73" s="1294"/>
      <c r="H73" s="1133"/>
      <c r="I73" s="1161"/>
      <c r="J73" s="1162"/>
    </row>
    <row r="74" spans="1:11">
      <c r="A74" s="1131"/>
      <c r="B74" s="1131"/>
      <c r="C74" s="1293"/>
      <c r="D74" s="1131"/>
      <c r="E74" s="1131"/>
      <c r="F74" s="1132"/>
      <c r="G74" s="1294"/>
      <c r="H74" s="1133"/>
      <c r="I74" s="1161"/>
      <c r="J74" s="1162"/>
    </row>
    <row r="75" spans="1:11">
      <c r="A75" s="1131"/>
      <c r="B75" s="1131"/>
      <c r="C75" s="1293"/>
      <c r="D75" s="1131"/>
      <c r="E75" s="1131"/>
      <c r="F75" s="1132"/>
      <c r="G75" s="1294"/>
      <c r="H75" s="1133"/>
      <c r="I75" s="1161"/>
      <c r="J75" s="1162"/>
    </row>
    <row r="76" spans="1:11">
      <c r="A76" s="1131"/>
      <c r="B76" s="1131"/>
      <c r="C76" s="1293"/>
      <c r="D76" s="1131"/>
      <c r="E76" s="1131"/>
      <c r="F76" s="1132"/>
      <c r="G76" s="1294"/>
      <c r="H76" s="1297"/>
      <c r="I76" s="1161"/>
      <c r="J76" s="1162"/>
    </row>
    <row r="77" spans="1:11">
      <c r="A77" s="1131"/>
      <c r="B77" s="1131"/>
      <c r="C77" s="1293"/>
      <c r="D77" s="1131"/>
      <c r="E77" s="1131"/>
      <c r="F77" s="1132"/>
      <c r="G77" s="1294"/>
      <c r="H77" s="1133"/>
      <c r="I77" s="1161"/>
      <c r="J77" s="1162"/>
    </row>
    <row r="78" spans="1:11">
      <c r="A78" s="1287" t="s">
        <v>1653</v>
      </c>
      <c r="B78" s="1288"/>
      <c r="C78" s="1289"/>
      <c r="D78" s="1288"/>
      <c r="E78" s="1288"/>
      <c r="F78" s="1290"/>
      <c r="G78" s="1291"/>
      <c r="H78" s="1292"/>
      <c r="I78" s="1161"/>
      <c r="J78" s="1162"/>
    </row>
    <row r="79" spans="1:11">
      <c r="A79" s="870"/>
      <c r="B79" s="1125"/>
      <c r="C79" s="1150"/>
      <c r="D79" s="830"/>
      <c r="E79" s="830"/>
      <c r="F79" s="830"/>
      <c r="G79" s="1134"/>
      <c r="H79" s="830"/>
      <c r="I79" s="1161"/>
      <c r="J79" s="1162"/>
    </row>
    <row r="80" spans="1:11">
      <c r="A80" s="1293"/>
      <c r="B80" s="1293"/>
      <c r="C80" s="1293"/>
      <c r="D80" s="1293"/>
      <c r="E80" s="1293"/>
      <c r="F80" s="1295"/>
      <c r="G80" s="1296"/>
      <c r="H80" s="1297"/>
      <c r="I80" s="1161"/>
      <c r="J80" s="1162"/>
    </row>
    <row r="81" spans="1:10">
      <c r="A81" s="870"/>
      <c r="B81" s="1125"/>
      <c r="C81" s="830"/>
      <c r="D81" s="830"/>
      <c r="E81" s="830"/>
      <c r="F81" s="830"/>
      <c r="G81" s="1125"/>
      <c r="H81" s="830"/>
      <c r="I81" s="1161"/>
      <c r="J81" s="1162"/>
    </row>
    <row r="82" spans="1:10">
      <c r="A82" s="870"/>
      <c r="B82" s="1165"/>
      <c r="C82" s="830"/>
      <c r="D82" s="830"/>
      <c r="E82" s="830"/>
      <c r="F82" s="830"/>
      <c r="G82" s="1140"/>
      <c r="H82" s="830"/>
      <c r="I82" s="1161"/>
      <c r="J82" s="1162"/>
    </row>
    <row r="83" spans="1:10">
      <c r="A83" s="870"/>
      <c r="B83" s="1166"/>
      <c r="C83" s="830"/>
      <c r="D83" s="830"/>
      <c r="E83" s="830"/>
      <c r="F83" s="830"/>
      <c r="G83" s="1140"/>
      <c r="H83" s="830"/>
      <c r="I83" s="1161"/>
      <c r="J83" s="1162"/>
    </row>
    <row r="84" spans="1:10">
      <c r="A84" s="870"/>
      <c r="B84" s="1125"/>
      <c r="C84" s="830"/>
      <c r="D84" s="830"/>
      <c r="E84" s="830"/>
      <c r="F84" s="830"/>
      <c r="G84" s="1227"/>
      <c r="H84" s="830"/>
      <c r="I84" s="1161"/>
      <c r="J84" s="1162"/>
    </row>
    <row r="85" spans="1:10">
      <c r="A85" s="870"/>
      <c r="B85" s="1165"/>
      <c r="C85" s="830"/>
      <c r="D85" s="830"/>
      <c r="E85" s="830"/>
      <c r="F85" s="830"/>
      <c r="G85" s="830"/>
      <c r="H85" s="830"/>
      <c r="I85" s="1161"/>
      <c r="J85" s="1162"/>
    </row>
    <row r="86" spans="1:10">
      <c r="A86" s="25"/>
      <c r="B86" s="25"/>
      <c r="C86" s="25"/>
      <c r="D86" s="25"/>
      <c r="E86" s="25"/>
      <c r="F86" s="25"/>
      <c r="G86" s="25"/>
      <c r="H86" s="25"/>
      <c r="I86" s="25"/>
      <c r="J86" s="25"/>
    </row>
    <row r="87" spans="1:10">
      <c r="A87" s="25"/>
      <c r="B87" s="25"/>
      <c r="C87" s="25"/>
      <c r="D87" s="25"/>
      <c r="E87" s="25"/>
      <c r="F87" s="25"/>
      <c r="G87" s="25"/>
      <c r="H87" s="25"/>
      <c r="I87" s="25"/>
      <c r="J87" s="25"/>
    </row>
    <row r="88" spans="1:10">
      <c r="A88" s="25"/>
      <c r="B88" s="25"/>
      <c r="C88" s="25"/>
      <c r="D88" s="25"/>
      <c r="E88" s="25"/>
      <c r="F88" s="25"/>
      <c r="G88" s="25"/>
      <c r="H88" s="25"/>
      <c r="I88" s="25"/>
      <c r="J88" s="25"/>
    </row>
    <row r="89" spans="1:10">
      <c r="A89" s="25"/>
      <c r="B89" s="25"/>
      <c r="C89" s="25" t="s">
        <v>1652</v>
      </c>
      <c r="D89" s="25"/>
      <c r="E89" s="25"/>
      <c r="F89" s="25"/>
      <c r="G89" s="25"/>
      <c r="H89" s="25"/>
      <c r="I89" s="25"/>
      <c r="J89" s="25"/>
    </row>
    <row r="90" spans="1:10">
      <c r="A90" s="25"/>
      <c r="B90" s="25"/>
      <c r="C90" s="25"/>
      <c r="D90" s="25"/>
      <c r="E90" s="25"/>
      <c r="F90" s="25"/>
      <c r="G90" s="25"/>
      <c r="H90" s="25"/>
      <c r="I90" s="25"/>
      <c r="J90" s="25"/>
    </row>
    <row r="91" spans="1:10">
      <c r="A91" s="25"/>
      <c r="B91" s="25"/>
      <c r="C91" s="25"/>
      <c r="D91" s="25"/>
      <c r="E91" s="25"/>
      <c r="F91" s="25"/>
      <c r="G91" s="25"/>
      <c r="H91" s="25"/>
      <c r="I91" s="25"/>
      <c r="J91" s="25"/>
    </row>
    <row r="92" spans="1:10">
      <c r="A92" s="25"/>
      <c r="B92" s="25"/>
      <c r="C92" s="25"/>
      <c r="D92" s="25"/>
      <c r="E92" s="25"/>
      <c r="F92" s="25"/>
      <c r="G92" s="25"/>
      <c r="H92" s="25"/>
      <c r="I92" s="25"/>
      <c r="J92" s="25"/>
    </row>
    <row r="93" spans="1:10">
      <c r="A93" s="25"/>
      <c r="B93" s="25"/>
      <c r="C93" s="25"/>
      <c r="D93" s="25"/>
      <c r="E93" s="25"/>
      <c r="F93" s="25"/>
      <c r="G93" s="25"/>
      <c r="H93" s="25"/>
      <c r="I93" s="25"/>
      <c r="J93" s="25"/>
    </row>
    <row r="94" spans="1:10">
      <c r="A94" s="25"/>
      <c r="B94" s="25"/>
      <c r="C94" s="25"/>
      <c r="D94" s="25"/>
      <c r="E94" s="25"/>
      <c r="F94" s="25"/>
      <c r="G94" s="25"/>
      <c r="H94" s="25"/>
      <c r="I94" s="25"/>
      <c r="J94" s="25"/>
    </row>
    <row r="95" spans="1:10">
      <c r="A95" s="25"/>
      <c r="B95" s="25"/>
      <c r="C95" s="25"/>
      <c r="D95" s="25"/>
      <c r="E95" s="25"/>
      <c r="F95" s="25"/>
      <c r="G95" s="25"/>
      <c r="H95" s="25"/>
      <c r="I95" s="25"/>
      <c r="J95" s="25"/>
    </row>
    <row r="96" spans="1:10">
      <c r="A96" s="25"/>
      <c r="B96" s="25"/>
      <c r="C96" s="25"/>
      <c r="D96" s="25"/>
      <c r="E96" s="25"/>
      <c r="F96" s="25"/>
      <c r="G96" s="25"/>
      <c r="H96" s="25"/>
      <c r="I96" s="25"/>
      <c r="J96" s="25"/>
    </row>
    <row r="97" spans="1:10">
      <c r="A97" s="25"/>
      <c r="B97" s="25"/>
      <c r="C97" s="25"/>
      <c r="D97" s="25"/>
      <c r="E97" s="25"/>
      <c r="F97" s="25"/>
      <c r="G97" s="25"/>
      <c r="H97" s="25"/>
      <c r="I97" s="25"/>
      <c r="J97" s="25"/>
    </row>
    <row r="98" spans="1:10">
      <c r="A98" s="25"/>
      <c r="B98" s="25"/>
      <c r="C98" s="25"/>
      <c r="D98" s="25"/>
      <c r="E98" s="25"/>
      <c r="F98" s="25"/>
      <c r="G98" s="25"/>
      <c r="H98" s="25"/>
      <c r="I98" s="25"/>
      <c r="J98" s="25"/>
    </row>
    <row r="99" spans="1:10">
      <c r="A99" s="25"/>
      <c r="B99" s="25"/>
      <c r="C99" s="25"/>
      <c r="D99" s="25"/>
      <c r="E99" s="25"/>
      <c r="F99" s="25"/>
      <c r="G99" s="25"/>
      <c r="H99" s="25"/>
      <c r="I99" s="25"/>
      <c r="J99" s="25"/>
    </row>
    <row r="100" spans="1:10">
      <c r="A100" s="25"/>
      <c r="B100" s="25"/>
      <c r="C100" s="25"/>
      <c r="D100" s="25"/>
      <c r="E100" s="25"/>
      <c r="F100" s="25"/>
      <c r="G100" s="25"/>
      <c r="H100" s="25"/>
      <c r="I100" s="25"/>
      <c r="J100" s="25"/>
    </row>
    <row r="101" spans="1:10">
      <c r="A101" s="25"/>
      <c r="B101" s="25"/>
      <c r="C101" s="25"/>
      <c r="D101" s="25"/>
      <c r="E101" s="25"/>
      <c r="F101" s="25"/>
      <c r="G101" s="25"/>
      <c r="H101" s="25"/>
      <c r="I101" s="25"/>
      <c r="J101" s="25"/>
    </row>
    <row r="102" spans="1:10">
      <c r="A102" s="25"/>
      <c r="B102" s="25"/>
      <c r="C102" s="25"/>
      <c r="D102" s="25"/>
      <c r="E102" s="25"/>
      <c r="F102" s="25"/>
      <c r="G102" s="25"/>
      <c r="H102" s="25"/>
      <c r="I102" s="25"/>
      <c r="J102" s="25"/>
    </row>
    <row r="103" spans="1:10">
      <c r="A103" s="25"/>
      <c r="B103" s="25"/>
      <c r="C103" s="25"/>
      <c r="D103" s="25"/>
      <c r="E103" s="25"/>
      <c r="F103" s="25"/>
      <c r="G103" s="25"/>
      <c r="H103" s="25"/>
      <c r="I103" s="25"/>
      <c r="J103" s="25"/>
    </row>
    <row r="104" spans="1:10">
      <c r="A104" s="25"/>
      <c r="B104" s="25"/>
      <c r="C104" s="25"/>
      <c r="D104" s="25"/>
      <c r="E104" s="25"/>
      <c r="F104" s="25"/>
      <c r="G104" s="25"/>
      <c r="H104" s="25"/>
      <c r="I104" s="25"/>
      <c r="J104" s="25"/>
    </row>
    <row r="105" spans="1:10">
      <c r="A105" s="25"/>
      <c r="B105" s="25"/>
      <c r="C105" s="25"/>
      <c r="D105" s="25"/>
      <c r="E105" s="25"/>
      <c r="F105" s="25"/>
      <c r="G105" s="25"/>
      <c r="H105" s="25"/>
      <c r="I105" s="25"/>
      <c r="J105" s="25"/>
    </row>
    <row r="106" spans="1:10">
      <c r="A106" s="25"/>
      <c r="B106" s="25"/>
      <c r="C106" s="25"/>
      <c r="D106" s="25"/>
      <c r="E106" s="25"/>
      <c r="F106" s="25"/>
      <c r="G106" s="25"/>
      <c r="H106" s="25"/>
      <c r="I106" s="25"/>
      <c r="J106" s="25"/>
    </row>
    <row r="107" spans="1:10">
      <c r="A107" s="25"/>
      <c r="B107" s="25"/>
      <c r="C107" s="25"/>
      <c r="D107" s="25"/>
      <c r="E107" s="25"/>
      <c r="F107" s="25"/>
      <c r="G107" s="25"/>
      <c r="H107" s="25"/>
      <c r="I107" s="25"/>
      <c r="J107" s="25"/>
    </row>
    <row r="108" spans="1:10">
      <c r="A108" s="25"/>
      <c r="B108" s="25"/>
      <c r="C108" s="25"/>
      <c r="D108" s="25"/>
      <c r="E108" s="25"/>
      <c r="F108" s="25"/>
      <c r="G108" s="25"/>
      <c r="H108" s="25"/>
      <c r="I108" s="25"/>
      <c r="J108" s="25"/>
    </row>
    <row r="109" spans="1:10">
      <c r="A109" s="25"/>
      <c r="B109" s="25"/>
      <c r="C109" s="25"/>
      <c r="D109" s="25"/>
      <c r="E109" s="25"/>
      <c r="F109" s="25"/>
      <c r="G109" s="25"/>
      <c r="H109" s="25"/>
      <c r="I109" s="25"/>
      <c r="J109" s="25"/>
    </row>
    <row r="110" spans="1:10">
      <c r="A110" s="25"/>
      <c r="B110" s="25"/>
      <c r="C110" s="25"/>
      <c r="D110" s="25"/>
      <c r="E110" s="25"/>
      <c r="F110" s="25"/>
      <c r="G110" s="25"/>
      <c r="H110" s="25"/>
      <c r="I110" s="25"/>
      <c r="J110" s="25"/>
    </row>
    <row r="111" spans="1:10">
      <c r="A111" s="25"/>
      <c r="B111" s="25"/>
      <c r="C111" s="25"/>
      <c r="D111" s="25"/>
      <c r="E111" s="25"/>
      <c r="F111" s="25"/>
      <c r="G111" s="25"/>
      <c r="H111" s="25"/>
      <c r="I111" s="25"/>
      <c r="J111" s="25"/>
    </row>
    <row r="112" spans="1:10">
      <c r="A112" s="25"/>
      <c r="B112" s="25"/>
      <c r="C112" s="25"/>
      <c r="D112" s="25"/>
      <c r="E112" s="25"/>
      <c r="F112" s="25"/>
      <c r="G112" s="25"/>
      <c r="H112" s="25"/>
      <c r="I112" s="25"/>
      <c r="J112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7" workbookViewId="0">
      <selection activeCell="K16" sqref="K16"/>
    </sheetView>
  </sheetViews>
  <sheetFormatPr defaultRowHeight="16.2"/>
  <cols>
    <col min="1" max="1" width="5.6640625" style="151" customWidth="1"/>
  </cols>
  <sheetData>
    <row r="1" spans="1:9" ht="16.8" thickBot="1">
      <c r="A1" s="100"/>
      <c r="B1" s="753" t="s">
        <v>1074</v>
      </c>
      <c r="C1" s="754" t="s">
        <v>1075</v>
      </c>
      <c r="D1" s="754" t="s">
        <v>612</v>
      </c>
      <c r="E1" s="754" t="s">
        <v>668</v>
      </c>
      <c r="F1" s="754" t="s">
        <v>1079</v>
      </c>
      <c r="G1" s="755" t="s">
        <v>1081</v>
      </c>
      <c r="H1" s="754" t="s">
        <v>612</v>
      </c>
    </row>
    <row r="2" spans="1:9" ht="16.8">
      <c r="A2" s="739">
        <v>1</v>
      </c>
      <c r="B2" s="916">
        <v>2889</v>
      </c>
      <c r="C2" s="740" t="s">
        <v>950</v>
      </c>
      <c r="D2" s="918">
        <v>3.7999999999999999E-2</v>
      </c>
      <c r="E2" s="740">
        <v>17050</v>
      </c>
      <c r="F2" s="759"/>
      <c r="G2" s="764">
        <v>16.100000000000001</v>
      </c>
      <c r="H2" s="762" t="s">
        <v>1082</v>
      </c>
    </row>
    <row r="3" spans="1:9" ht="17.399999999999999" thickBot="1">
      <c r="A3" s="743"/>
      <c r="B3" s="921" t="s">
        <v>359</v>
      </c>
      <c r="C3" s="744" t="s">
        <v>1076</v>
      </c>
      <c r="D3" s="744">
        <v>5.35</v>
      </c>
      <c r="E3" s="744">
        <v>12150</v>
      </c>
      <c r="F3" s="756" t="s">
        <v>1080</v>
      </c>
      <c r="G3" s="765"/>
      <c r="H3" s="763"/>
    </row>
    <row r="4" spans="1:9" ht="16.8">
      <c r="A4" s="761">
        <v>2</v>
      </c>
      <c r="B4" s="737">
        <v>2883</v>
      </c>
      <c r="C4" s="737"/>
      <c r="D4" s="737"/>
      <c r="E4" s="737"/>
      <c r="F4" s="774"/>
      <c r="G4" s="776">
        <v>9.1</v>
      </c>
      <c r="H4" s="766"/>
    </row>
    <row r="5" spans="1:9" ht="17.399999999999999" thickBot="1">
      <c r="A5" s="735"/>
      <c r="B5" s="777" t="s">
        <v>964</v>
      </c>
      <c r="C5" s="738">
        <v>0.6</v>
      </c>
      <c r="D5" s="917">
        <v>6.34</v>
      </c>
      <c r="E5" s="738">
        <v>9460</v>
      </c>
      <c r="F5" s="775">
        <v>7.6</v>
      </c>
      <c r="G5" s="778"/>
      <c r="H5" s="771"/>
    </row>
    <row r="6" spans="1:9" ht="16.8">
      <c r="A6" s="739">
        <v>3</v>
      </c>
      <c r="B6" s="556">
        <v>2890</v>
      </c>
      <c r="C6" s="747">
        <v>0.7</v>
      </c>
      <c r="D6" s="919">
        <v>5.5300000000000002E-2</v>
      </c>
      <c r="E6" s="747">
        <v>12600</v>
      </c>
      <c r="F6" s="760"/>
      <c r="G6" s="764">
        <v>10.7</v>
      </c>
      <c r="H6" s="762">
        <v>6.5</v>
      </c>
    </row>
    <row r="7" spans="1:9" ht="17.399999999999999" thickBot="1">
      <c r="A7" s="743"/>
      <c r="B7" s="921" t="s">
        <v>671</v>
      </c>
      <c r="C7" s="744">
        <v>0.7</v>
      </c>
      <c r="D7" s="744">
        <v>5.67</v>
      </c>
      <c r="E7" s="744">
        <v>12400</v>
      </c>
      <c r="F7" s="756" t="s">
        <v>1215</v>
      </c>
      <c r="G7" s="765"/>
      <c r="H7" s="763"/>
      <c r="I7" s="349"/>
    </row>
    <row r="8" spans="1:9" ht="16.8">
      <c r="A8" s="733">
        <v>4</v>
      </c>
      <c r="B8" s="734">
        <v>2886</v>
      </c>
      <c r="C8" s="734"/>
      <c r="D8" s="920"/>
      <c r="E8" s="734"/>
      <c r="F8" s="757"/>
      <c r="G8" s="768">
        <v>31.1</v>
      </c>
      <c r="H8" s="762"/>
    </row>
    <row r="9" spans="1:9" ht="17.399999999999999" thickBot="1">
      <c r="A9" s="735"/>
      <c r="B9" s="736" t="s">
        <v>948</v>
      </c>
      <c r="C9" s="736">
        <v>1.7</v>
      </c>
      <c r="D9" s="736">
        <v>5.26</v>
      </c>
      <c r="E9" s="736">
        <v>32319</v>
      </c>
      <c r="F9" s="758" t="s">
        <v>1216</v>
      </c>
      <c r="G9" s="767"/>
      <c r="H9" s="763"/>
    </row>
    <row r="10" spans="1:9" ht="16.8">
      <c r="A10" s="739">
        <v>5</v>
      </c>
      <c r="B10" s="740">
        <v>2891</v>
      </c>
      <c r="C10" s="740"/>
      <c r="D10" s="920"/>
      <c r="E10" s="740"/>
      <c r="F10" s="759"/>
      <c r="G10" s="764">
        <v>20.100000000000001</v>
      </c>
      <c r="H10" s="762"/>
    </row>
    <row r="11" spans="1:9" ht="17.399999999999999" thickBot="1">
      <c r="A11" s="743"/>
      <c r="B11" s="744" t="s">
        <v>670</v>
      </c>
      <c r="C11" s="744">
        <v>1</v>
      </c>
      <c r="D11" s="744">
        <v>4.78</v>
      </c>
      <c r="E11" s="744">
        <v>20920</v>
      </c>
      <c r="F11" s="756" t="s">
        <v>1217</v>
      </c>
      <c r="G11" s="765"/>
      <c r="H11" s="763"/>
    </row>
    <row r="12" spans="1:9" ht="16.8">
      <c r="A12" s="733">
        <v>6</v>
      </c>
      <c r="B12" s="737">
        <v>2882</v>
      </c>
      <c r="C12" s="737"/>
      <c r="D12" s="737"/>
      <c r="E12" s="737"/>
      <c r="F12" s="774"/>
      <c r="G12" s="776">
        <v>45.1</v>
      </c>
      <c r="H12" s="766"/>
    </row>
    <row r="13" spans="1:9" ht="17.399999999999999" thickBot="1">
      <c r="A13" s="735"/>
      <c r="B13" s="738" t="s">
        <v>666</v>
      </c>
      <c r="C13" s="738">
        <v>2</v>
      </c>
      <c r="D13" s="738">
        <v>4.78</v>
      </c>
      <c r="E13" s="738">
        <v>41850</v>
      </c>
      <c r="F13" s="775" t="s">
        <v>1218</v>
      </c>
      <c r="G13" s="778"/>
      <c r="H13" s="771"/>
    </row>
    <row r="14" spans="1:9" ht="16.8">
      <c r="A14" s="739">
        <v>7</v>
      </c>
      <c r="B14" s="740">
        <v>2881</v>
      </c>
      <c r="C14" s="740"/>
      <c r="D14" s="740"/>
      <c r="E14" s="740"/>
      <c r="F14" s="759"/>
      <c r="G14" s="764">
        <v>45.1</v>
      </c>
      <c r="H14" s="762"/>
    </row>
    <row r="15" spans="1:9" ht="17.399999999999999" thickBot="1">
      <c r="A15" s="743"/>
      <c r="B15" s="744" t="s">
        <v>667</v>
      </c>
      <c r="C15" s="744">
        <v>2</v>
      </c>
      <c r="D15" s="744">
        <v>4.5599999999999996</v>
      </c>
      <c r="E15" s="744">
        <v>43860</v>
      </c>
      <c r="F15" s="756" t="s">
        <v>1219</v>
      </c>
      <c r="G15" s="765"/>
      <c r="H15" s="763"/>
    </row>
    <row r="16" spans="1:9" ht="16.8">
      <c r="A16" s="733">
        <v>8</v>
      </c>
      <c r="B16" s="558">
        <v>2809</v>
      </c>
      <c r="C16" s="558">
        <v>1.8</v>
      </c>
      <c r="D16" s="919">
        <v>4.4900000000000002E-2</v>
      </c>
      <c r="E16" s="558">
        <v>40050</v>
      </c>
      <c r="F16" s="779" t="s">
        <v>1077</v>
      </c>
      <c r="G16" s="776">
        <v>30.1</v>
      </c>
      <c r="H16" s="766">
        <v>6.5</v>
      </c>
    </row>
    <row r="17" spans="1:8" ht="17.399999999999999" thickBot="1">
      <c r="A17" s="773"/>
      <c r="B17" s="780" t="s">
        <v>1227</v>
      </c>
      <c r="C17" s="780">
        <v>1.5</v>
      </c>
      <c r="D17" s="780">
        <v>4.4000000000000004</v>
      </c>
      <c r="E17" s="780">
        <v>34090</v>
      </c>
      <c r="F17" s="781" t="s">
        <v>1223</v>
      </c>
      <c r="G17" s="778"/>
      <c r="H17" s="771"/>
    </row>
    <row r="18" spans="1:8" ht="17.399999999999999" thickBot="1">
      <c r="A18" s="817">
        <v>9</v>
      </c>
      <c r="B18" s="740">
        <v>2884</v>
      </c>
      <c r="C18" s="740" t="s">
        <v>1128</v>
      </c>
      <c r="D18" s="865">
        <v>2.3300000000000001E-2</v>
      </c>
      <c r="E18" s="740">
        <v>26180</v>
      </c>
      <c r="F18" s="742" t="s">
        <v>1222</v>
      </c>
      <c r="G18" s="764">
        <v>24.6</v>
      </c>
      <c r="H18" s="762"/>
    </row>
    <row r="19" spans="1:8" ht="17.399999999999999" thickBot="1">
      <c r="A19" s="818"/>
      <c r="B19" s="740" t="s">
        <v>672</v>
      </c>
      <c r="C19" s="744" t="s">
        <v>1127</v>
      </c>
      <c r="D19" s="744">
        <v>2.73</v>
      </c>
      <c r="E19" s="744">
        <v>28900</v>
      </c>
      <c r="F19" s="745" t="s">
        <v>1224</v>
      </c>
      <c r="G19" s="765"/>
      <c r="H19" s="763"/>
    </row>
    <row r="20" spans="1:8" ht="17.399999999999999" thickBot="1">
      <c r="A20" s="819">
        <v>10</v>
      </c>
      <c r="B20" s="916">
        <v>2885</v>
      </c>
      <c r="C20" s="734">
        <v>1.2</v>
      </c>
      <c r="D20" s="918">
        <v>5.1799999999999999E-2</v>
      </c>
      <c r="E20" s="363">
        <v>23300</v>
      </c>
      <c r="F20" s="757" t="s">
        <v>1226</v>
      </c>
      <c r="G20" s="768">
        <v>22.6</v>
      </c>
      <c r="H20" s="762"/>
    </row>
    <row r="21" spans="1:8" ht="17.399999999999999" thickBot="1">
      <c r="A21" s="735"/>
      <c r="B21" s="916" t="s">
        <v>1220</v>
      </c>
      <c r="C21" s="736" t="s">
        <v>1221</v>
      </c>
      <c r="D21" s="736">
        <v>3.53</v>
      </c>
      <c r="E21" s="736"/>
      <c r="F21" s="758" t="s">
        <v>1225</v>
      </c>
      <c r="G21" s="767"/>
      <c r="H21" s="763"/>
    </row>
    <row r="22" spans="1:8" ht="16.8">
      <c r="A22" s="747">
        <v>11</v>
      </c>
      <c r="B22" s="740">
        <v>2823</v>
      </c>
      <c r="C22" s="740"/>
      <c r="D22" s="740"/>
      <c r="E22" s="741"/>
      <c r="F22" s="759" t="s">
        <v>1241</v>
      </c>
      <c r="G22" s="769"/>
      <c r="H22" s="766"/>
    </row>
    <row r="23" spans="1:8" ht="17.399999999999999" thickBot="1">
      <c r="A23" s="752"/>
      <c r="B23" s="744" t="s">
        <v>1239</v>
      </c>
      <c r="C23" s="744" t="s">
        <v>1240</v>
      </c>
      <c r="D23" s="874">
        <v>2.6700000000000002E-2</v>
      </c>
      <c r="E23" s="744">
        <v>19150</v>
      </c>
      <c r="F23" s="756" t="s">
        <v>1242</v>
      </c>
      <c r="G23" s="770"/>
      <c r="H23" s="771"/>
    </row>
    <row r="24" spans="1:8" ht="16.8">
      <c r="A24" s="748">
        <v>12</v>
      </c>
      <c r="B24" s="737">
        <v>2885</v>
      </c>
      <c r="C24" s="737">
        <v>1.2</v>
      </c>
      <c r="D24" s="737">
        <v>5.3</v>
      </c>
      <c r="E24" s="365">
        <v>22640</v>
      </c>
      <c r="F24" s="774"/>
      <c r="G24" s="875">
        <v>21.1</v>
      </c>
      <c r="H24" s="762">
        <v>6.5</v>
      </c>
    </row>
    <row r="25" spans="1:8" ht="17.399999999999999" thickBot="1">
      <c r="A25" s="815"/>
      <c r="B25" s="738" t="s">
        <v>669</v>
      </c>
      <c r="C25" s="738" t="s">
        <v>947</v>
      </c>
      <c r="D25" s="738">
        <v>3.53</v>
      </c>
      <c r="E25" s="738">
        <v>18400</v>
      </c>
      <c r="F25" s="775">
        <v>6.29</v>
      </c>
      <c r="G25" s="876"/>
      <c r="H25" s="763"/>
    </row>
    <row r="26" spans="1:8" ht="16.8">
      <c r="A26" s="816" t="s">
        <v>1126</v>
      </c>
      <c r="B26" s="740">
        <v>6005</v>
      </c>
      <c r="C26" s="740">
        <v>1.1000000000000001</v>
      </c>
      <c r="D26" s="918">
        <v>6.9000000000000006E-2</v>
      </c>
      <c r="E26" s="740">
        <v>16050</v>
      </c>
      <c r="F26" s="742"/>
      <c r="G26" s="764">
        <v>15.1</v>
      </c>
      <c r="H26" s="762">
        <v>8</v>
      </c>
    </row>
    <row r="27" spans="1:8" ht="17.399999999999999" thickBot="1">
      <c r="A27" s="772"/>
      <c r="B27" s="746" t="s">
        <v>353</v>
      </c>
      <c r="C27" s="744">
        <v>0.8</v>
      </c>
      <c r="D27" s="744">
        <v>6.78</v>
      </c>
      <c r="E27" s="744">
        <v>11800</v>
      </c>
      <c r="F27" s="745">
        <v>8.1300000000000008</v>
      </c>
      <c r="G27" s="765"/>
      <c r="H27" s="763"/>
    </row>
    <row r="28" spans="1:8" ht="16.8">
      <c r="A28" s="814">
        <v>14</v>
      </c>
      <c r="B28" s="916">
        <v>2885</v>
      </c>
      <c r="C28" s="734" t="s">
        <v>983</v>
      </c>
      <c r="D28" s="918">
        <v>6.5199999999999994E-2</v>
      </c>
      <c r="E28" s="363">
        <v>23000</v>
      </c>
      <c r="F28" s="757"/>
      <c r="G28" s="768">
        <v>21.1</v>
      </c>
      <c r="H28" s="762" t="s">
        <v>1083</v>
      </c>
    </row>
    <row r="29" spans="1:8" ht="17.399999999999999" thickBot="1">
      <c r="A29" s="877"/>
      <c r="B29" s="786" t="s">
        <v>351</v>
      </c>
      <c r="C29" s="570" t="s">
        <v>1078</v>
      </c>
      <c r="D29" s="570">
        <v>6.15</v>
      </c>
      <c r="E29" s="570">
        <v>16260</v>
      </c>
      <c r="F29" s="878">
        <v>8.4</v>
      </c>
      <c r="G29" s="879"/>
      <c r="H29" s="771"/>
    </row>
    <row r="30" spans="1:8" ht="16.8">
      <c r="A30" s="751">
        <v>15</v>
      </c>
      <c r="B30" s="883"/>
      <c r="C30" s="883"/>
      <c r="D30" s="883"/>
      <c r="E30" s="883"/>
      <c r="F30" s="883"/>
      <c r="G30" s="883"/>
      <c r="H30" s="880"/>
    </row>
    <row r="31" spans="1:8" ht="16.8" thickBot="1">
      <c r="A31" s="743"/>
      <c r="B31" s="884"/>
      <c r="C31" s="884"/>
      <c r="D31" s="884"/>
      <c r="E31" s="884"/>
      <c r="F31" s="884"/>
      <c r="G31" s="884"/>
      <c r="H31" s="882"/>
    </row>
    <row r="32" spans="1:8">
      <c r="A32" s="733">
        <v>16</v>
      </c>
      <c r="B32" s="852"/>
      <c r="C32" s="852"/>
      <c r="D32" s="852"/>
      <c r="E32" s="852"/>
      <c r="F32" s="852"/>
      <c r="G32" s="852"/>
      <c r="H32" s="880"/>
    </row>
    <row r="33" spans="1:8" ht="16.8" thickBot="1">
      <c r="A33" s="735"/>
      <c r="B33" s="881"/>
      <c r="C33" s="881"/>
      <c r="D33" s="881"/>
      <c r="E33" s="881"/>
      <c r="F33" s="881"/>
      <c r="G33" s="881"/>
      <c r="H33" s="882"/>
    </row>
    <row r="34" spans="1:8">
      <c r="A34" s="733"/>
      <c r="B34" s="852"/>
      <c r="C34" s="852"/>
      <c r="D34" s="852"/>
      <c r="E34" s="852"/>
      <c r="F34" s="852"/>
      <c r="G34" s="852"/>
      <c r="H34" s="880"/>
    </row>
    <row r="35" spans="1:8" ht="16.8" thickBot="1">
      <c r="A35" s="735"/>
      <c r="B35" s="881"/>
      <c r="C35" s="881"/>
      <c r="D35" s="881"/>
      <c r="E35" s="881"/>
      <c r="F35" s="881"/>
      <c r="G35" s="881"/>
      <c r="H35" s="882"/>
    </row>
    <row r="36" spans="1:8">
      <c r="A36" s="131"/>
      <c r="B36" s="121"/>
      <c r="C36" s="121"/>
      <c r="D36" s="121"/>
      <c r="E36" s="121"/>
      <c r="F36" s="121"/>
      <c r="G36" s="121"/>
      <c r="H36" s="121"/>
    </row>
    <row r="37" spans="1:8">
      <c r="A37" s="22"/>
      <c r="B37" s="25"/>
      <c r="C37" s="25"/>
      <c r="D37" s="25"/>
      <c r="E37" s="25"/>
      <c r="F37" s="25"/>
      <c r="G37" s="25"/>
      <c r="H37" s="25"/>
    </row>
    <row r="38" spans="1:8">
      <c r="A38" s="22"/>
      <c r="B38" s="25"/>
      <c r="C38" s="25"/>
      <c r="D38" s="25"/>
      <c r="E38" s="25"/>
      <c r="F38" s="25"/>
      <c r="G38" s="25"/>
      <c r="H38" s="25"/>
    </row>
    <row r="39" spans="1:8">
      <c r="A39" s="22"/>
      <c r="B39" s="25"/>
      <c r="C39" s="25"/>
      <c r="D39" s="25"/>
      <c r="E39" s="25"/>
      <c r="F39" s="25"/>
      <c r="G39" s="25"/>
      <c r="H39" s="25"/>
    </row>
    <row r="40" spans="1:8">
      <c r="A40" s="22"/>
      <c r="B40" s="25"/>
      <c r="C40" s="25"/>
      <c r="D40" s="25"/>
      <c r="E40" s="25"/>
      <c r="F40" s="25"/>
      <c r="G40" s="25"/>
      <c r="H40" s="25"/>
    </row>
    <row r="41" spans="1:8">
      <c r="A41" s="22"/>
      <c r="B41" s="25"/>
      <c r="C41" s="25"/>
      <c r="D41" s="25"/>
      <c r="E41" s="25"/>
      <c r="F41" s="25"/>
      <c r="G41" s="25"/>
      <c r="H41" s="25"/>
    </row>
    <row r="42" spans="1:8">
      <c r="A42" s="22"/>
      <c r="B42" s="25"/>
      <c r="C42" s="25"/>
      <c r="D42" s="25"/>
      <c r="E42" s="25"/>
      <c r="F42" s="25"/>
      <c r="G42" s="25"/>
      <c r="H42" s="25"/>
    </row>
    <row r="43" spans="1:8">
      <c r="A43" s="22"/>
      <c r="B43" s="25"/>
      <c r="C43" s="25"/>
      <c r="D43" s="25"/>
      <c r="E43" s="25"/>
      <c r="F43" s="25"/>
      <c r="G43" s="25"/>
      <c r="H43" s="25"/>
    </row>
    <row r="44" spans="1:8">
      <c r="A44" s="22"/>
      <c r="B44" s="25"/>
      <c r="C44" s="25"/>
      <c r="D44" s="25"/>
      <c r="E44" s="25"/>
      <c r="F44" s="25"/>
      <c r="G44" s="25"/>
      <c r="H44" s="25"/>
    </row>
    <row r="45" spans="1:8">
      <c r="A45" s="22"/>
      <c r="B45" s="25"/>
      <c r="C45" s="25"/>
      <c r="D45" s="25"/>
      <c r="E45" s="25"/>
      <c r="F45" s="25"/>
      <c r="G45" s="25"/>
      <c r="H45" s="25"/>
    </row>
    <row r="46" spans="1:8">
      <c r="A46" s="22"/>
      <c r="B46" s="25"/>
      <c r="C46" s="25"/>
      <c r="D46" s="25"/>
      <c r="E46" s="25"/>
      <c r="F46" s="25"/>
      <c r="G46" s="25"/>
      <c r="H46" s="25"/>
    </row>
    <row r="47" spans="1:8">
      <c r="A47" s="22"/>
      <c r="B47" s="25"/>
      <c r="C47" s="25"/>
      <c r="D47" s="25"/>
      <c r="E47" s="25"/>
      <c r="F47" s="25"/>
      <c r="G47" s="25"/>
      <c r="H47" s="25"/>
    </row>
    <row r="48" spans="1:8">
      <c r="A48" s="22"/>
      <c r="B48" s="25"/>
      <c r="C48" s="25"/>
      <c r="D48" s="25"/>
      <c r="E48" s="25"/>
      <c r="F48" s="25"/>
      <c r="G48" s="25"/>
      <c r="H48" s="25"/>
    </row>
    <row r="49" spans="1:8">
      <c r="A49" s="22"/>
      <c r="B49" s="25"/>
      <c r="C49" s="25"/>
      <c r="D49" s="25"/>
      <c r="E49" s="25"/>
      <c r="F49" s="25"/>
      <c r="G49" s="25"/>
      <c r="H49" s="25"/>
    </row>
    <row r="50" spans="1:8">
      <c r="A50" s="22"/>
      <c r="B50" s="25"/>
      <c r="C50" s="25"/>
      <c r="D50" s="25"/>
      <c r="E50" s="25"/>
      <c r="F50" s="25"/>
      <c r="G50" s="25"/>
      <c r="H50" s="25"/>
    </row>
    <row r="51" spans="1:8">
      <c r="A51" s="22"/>
      <c r="B51" s="25"/>
      <c r="C51" s="25"/>
      <c r="D51" s="25"/>
      <c r="E51" s="25"/>
      <c r="F51" s="25"/>
      <c r="G51" s="25"/>
      <c r="H51" s="25"/>
    </row>
    <row r="52" spans="1:8">
      <c r="A52" s="22"/>
      <c r="B52" s="25"/>
      <c r="C52" s="25"/>
      <c r="D52" s="25"/>
      <c r="E52" s="25"/>
      <c r="F52" s="25"/>
      <c r="G52" s="25"/>
      <c r="H52" s="25"/>
    </row>
    <row r="53" spans="1:8">
      <c r="A53" s="22"/>
      <c r="B53" s="25"/>
      <c r="C53" s="25"/>
      <c r="D53" s="25"/>
      <c r="E53" s="25"/>
      <c r="F53" s="25"/>
      <c r="G53" s="25"/>
      <c r="H53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topLeftCell="A70" workbookViewId="0">
      <selection activeCell="K38" sqref="K38"/>
    </sheetView>
  </sheetViews>
  <sheetFormatPr defaultRowHeight="16.2"/>
  <cols>
    <col min="14" max="14" width="36.109375" customWidth="1"/>
  </cols>
  <sheetData>
    <row r="1" spans="1:26" ht="16.8">
      <c r="A1" s="1" t="s">
        <v>129</v>
      </c>
      <c r="B1" s="1" t="s">
        <v>137</v>
      </c>
      <c r="C1" s="1" t="s">
        <v>130</v>
      </c>
      <c r="D1" s="1" t="s">
        <v>131</v>
      </c>
      <c r="E1" s="1" t="s">
        <v>132</v>
      </c>
      <c r="F1" s="1" t="s">
        <v>133</v>
      </c>
      <c r="G1" s="2" t="s">
        <v>1433</v>
      </c>
      <c r="H1" s="3"/>
      <c r="I1" s="4"/>
      <c r="J1" s="4"/>
      <c r="K1" s="5"/>
      <c r="L1" s="6"/>
      <c r="M1" s="6"/>
      <c r="N1" s="162"/>
      <c r="O1" s="1003"/>
      <c r="P1" s="990"/>
      <c r="Q1" s="991"/>
      <c r="R1" s="992"/>
      <c r="S1" s="993"/>
      <c r="T1" s="993"/>
      <c r="U1" s="993"/>
      <c r="V1" s="993"/>
      <c r="W1" s="993"/>
      <c r="X1" s="994"/>
      <c r="Y1" s="991"/>
      <c r="Z1" s="158"/>
    </row>
    <row r="2" spans="1:26" ht="16.8">
      <c r="A2" s="429" t="s">
        <v>1398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162"/>
      <c r="O2" s="1003"/>
      <c r="P2" s="993"/>
      <c r="Q2" s="991"/>
      <c r="R2" s="992"/>
      <c r="S2" s="993"/>
      <c r="T2" s="993"/>
      <c r="U2" s="993"/>
      <c r="V2" s="993"/>
      <c r="W2" s="993"/>
      <c r="X2" s="994"/>
      <c r="Y2" s="991"/>
      <c r="Z2" s="995"/>
    </row>
    <row r="3" spans="1:26" ht="16.8">
      <c r="A3" s="429">
        <v>2617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162"/>
      <c r="O3" s="158"/>
      <c r="P3" s="157"/>
      <c r="Q3" s="996"/>
      <c r="R3" s="972"/>
      <c r="S3" s="158"/>
      <c r="T3" s="158"/>
      <c r="U3" s="158"/>
      <c r="V3" s="158"/>
      <c r="W3" s="158"/>
      <c r="X3" s="997"/>
      <c r="Y3" s="998"/>
      <c r="Z3" s="158"/>
    </row>
    <row r="4" spans="1:26" ht="16.8">
      <c r="A4" s="729"/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162"/>
      <c r="O4" s="158"/>
      <c r="P4" s="157"/>
      <c r="Q4" s="996"/>
      <c r="R4" s="972"/>
      <c r="S4" s="158"/>
      <c r="T4" s="158"/>
      <c r="U4" s="158"/>
      <c r="V4" s="158"/>
      <c r="W4" s="158"/>
      <c r="X4" s="997"/>
      <c r="Y4" s="974"/>
      <c r="Z4" s="158"/>
    </row>
    <row r="5" spans="1:26" ht="16.8">
      <c r="A5" s="29" t="s">
        <v>144</v>
      </c>
      <c r="B5" s="30" t="s">
        <v>20</v>
      </c>
      <c r="C5" s="30" t="s">
        <v>172</v>
      </c>
      <c r="D5" s="30" t="s">
        <v>361</v>
      </c>
      <c r="E5" s="30" t="s">
        <v>174</v>
      </c>
      <c r="F5" s="31"/>
      <c r="G5" s="32" t="s">
        <v>146</v>
      </c>
      <c r="H5" s="32" t="s">
        <v>147</v>
      </c>
      <c r="I5" s="33" t="s">
        <v>26</v>
      </c>
      <c r="J5" s="34" t="s">
        <v>27</v>
      </c>
      <c r="K5" s="35"/>
      <c r="L5" s="6"/>
      <c r="M5" s="6"/>
      <c r="N5" s="162"/>
      <c r="O5" s="158"/>
      <c r="P5" s="157"/>
      <c r="Q5" s="157"/>
      <c r="R5" s="972"/>
      <c r="S5" s="158"/>
      <c r="T5" s="158"/>
      <c r="U5" s="158"/>
      <c r="V5" s="158"/>
      <c r="W5" s="158"/>
      <c r="X5" s="997"/>
      <c r="Y5" s="974"/>
      <c r="Z5" s="158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162"/>
      <c r="O6" s="158"/>
      <c r="P6" s="157"/>
      <c r="Q6" s="996"/>
      <c r="R6" s="999"/>
      <c r="S6" s="158"/>
      <c r="T6" s="158"/>
      <c r="U6" s="158"/>
      <c r="V6" s="158"/>
      <c r="W6" s="158"/>
      <c r="X6" s="997"/>
      <c r="Y6" s="974"/>
      <c r="Z6" s="158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162"/>
      <c r="O7" s="158"/>
      <c r="P7" s="157"/>
      <c r="Q7" s="157"/>
      <c r="R7" s="972"/>
      <c r="S7" s="158"/>
      <c r="T7" s="158" t="s">
        <v>28</v>
      </c>
      <c r="U7" s="158"/>
      <c r="V7" s="158"/>
      <c r="W7" s="158"/>
      <c r="X7" s="997"/>
      <c r="Y7" s="974"/>
      <c r="Z7" s="158"/>
    </row>
    <row r="8" spans="1:26">
      <c r="A8" s="36"/>
      <c r="B8" s="31"/>
      <c r="C8" s="31"/>
      <c r="D8" s="31"/>
      <c r="E8" s="31"/>
      <c r="F8" s="31" t="s">
        <v>42</v>
      </c>
      <c r="G8" s="37"/>
      <c r="H8" s="37"/>
      <c r="I8" s="37"/>
      <c r="J8" s="6"/>
      <c r="K8" s="6"/>
      <c r="L8" s="6"/>
      <c r="M8" s="6"/>
      <c r="N8" s="162"/>
      <c r="O8" s="158"/>
      <c r="P8" s="157"/>
      <c r="Q8" s="157"/>
      <c r="R8" s="972"/>
      <c r="S8" s="158"/>
      <c r="T8" s="158"/>
      <c r="U8" s="158"/>
      <c r="V8" s="158"/>
      <c r="W8" s="158"/>
      <c r="X8" s="997"/>
      <c r="Y8" s="974"/>
      <c r="Z8" s="158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162"/>
      <c r="O9" s="158"/>
      <c r="P9" s="157"/>
      <c r="Q9" s="157"/>
      <c r="R9" s="972"/>
      <c r="S9" s="158"/>
      <c r="T9" s="158"/>
      <c r="U9" s="158"/>
      <c r="V9" s="158"/>
      <c r="W9" s="158"/>
      <c r="X9" s="997"/>
      <c r="Y9" s="974"/>
      <c r="Z9" s="158"/>
    </row>
    <row r="10" spans="1:26" ht="16.8">
      <c r="A10" s="41" t="s">
        <v>362</v>
      </c>
      <c r="B10" s="42" t="s">
        <v>71</v>
      </c>
      <c r="C10" s="42" t="s">
        <v>31</v>
      </c>
      <c r="D10" s="42" t="s">
        <v>72</v>
      </c>
      <c r="E10" s="42" t="s">
        <v>5</v>
      </c>
      <c r="F10" s="43"/>
      <c r="G10" s="44" t="s">
        <v>107</v>
      </c>
      <c r="H10" s="44" t="s">
        <v>73</v>
      </c>
      <c r="I10" s="44" t="s">
        <v>364</v>
      </c>
      <c r="J10" s="45" t="s">
        <v>109</v>
      </c>
      <c r="K10" s="46"/>
      <c r="L10" s="47"/>
      <c r="M10" s="48"/>
      <c r="N10" s="162"/>
      <c r="O10" s="158"/>
      <c r="P10" s="157"/>
      <c r="Q10" s="157"/>
      <c r="R10" s="972"/>
      <c r="S10" s="158"/>
      <c r="T10" s="158"/>
      <c r="U10" s="158"/>
      <c r="V10" s="158"/>
      <c r="W10" s="158"/>
      <c r="X10" s="997"/>
      <c r="Y10" s="974"/>
      <c r="Z10" s="158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162"/>
      <c r="O11" s="158"/>
      <c r="P11" s="157"/>
      <c r="Q11" s="157"/>
      <c r="R11" s="972"/>
      <c r="S11" s="158"/>
      <c r="T11" s="158"/>
      <c r="U11" s="158"/>
      <c r="V11" s="158"/>
      <c r="W11" s="158"/>
      <c r="X11" s="997"/>
      <c r="Y11" s="974"/>
      <c r="Z11" s="158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162"/>
      <c r="O12" s="158"/>
      <c r="P12" s="157"/>
      <c r="Q12" s="157"/>
      <c r="R12" s="972"/>
      <c r="S12" s="158"/>
      <c r="T12" s="158"/>
      <c r="U12" s="158"/>
      <c r="V12" s="158"/>
      <c r="W12" s="158"/>
      <c r="X12" s="997"/>
      <c r="Y12" s="974"/>
      <c r="Z12" s="158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162"/>
      <c r="O13" s="158"/>
      <c r="P13" s="157"/>
      <c r="Q13" s="157"/>
      <c r="R13" s="972"/>
      <c r="S13" s="158"/>
      <c r="T13" s="158"/>
      <c r="U13" s="158"/>
      <c r="V13" s="158"/>
      <c r="W13" s="158"/>
      <c r="X13" s="973"/>
      <c r="Y13" s="974"/>
      <c r="Z13" s="158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152</v>
      </c>
      <c r="K14" s="57"/>
      <c r="L14" s="53"/>
      <c r="M14" s="53"/>
      <c r="N14" s="162"/>
      <c r="O14" s="158"/>
      <c r="P14" s="157"/>
      <c r="Q14" s="157"/>
      <c r="R14" s="972"/>
      <c r="S14" s="158"/>
      <c r="T14" s="158"/>
      <c r="U14" s="158"/>
      <c r="V14" s="158" t="s">
        <v>149</v>
      </c>
      <c r="W14" s="158"/>
      <c r="X14" s="973"/>
      <c r="Y14" s="974"/>
      <c r="Z14" s="158"/>
    </row>
    <row r="15" spans="1:26" ht="16.8">
      <c r="A15" s="58" t="s">
        <v>154</v>
      </c>
      <c r="B15" s="59" t="s">
        <v>155</v>
      </c>
      <c r="C15" s="59" t="s">
        <v>76</v>
      </c>
      <c r="D15" s="59" t="s">
        <v>114</v>
      </c>
      <c r="E15" s="60" t="s">
        <v>157</v>
      </c>
      <c r="F15" s="60"/>
      <c r="G15" s="61"/>
      <c r="H15" s="62"/>
      <c r="I15" s="63"/>
      <c r="J15" s="64"/>
      <c r="K15" s="65"/>
      <c r="L15" s="6"/>
      <c r="M15" s="6"/>
      <c r="N15" s="162"/>
      <c r="O15" s="158"/>
      <c r="P15" s="157"/>
      <c r="Q15" s="157"/>
      <c r="R15" s="972"/>
      <c r="S15" s="158"/>
      <c r="T15" s="158"/>
      <c r="U15" s="158"/>
      <c r="V15" s="158"/>
      <c r="W15" s="158"/>
      <c r="X15" s="973"/>
      <c r="Y15" s="974"/>
      <c r="Z15" s="158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162"/>
      <c r="O16" s="158"/>
      <c r="P16" s="157"/>
      <c r="Q16" s="157"/>
      <c r="R16" s="972"/>
      <c r="S16" s="158"/>
      <c r="T16" s="158"/>
      <c r="U16" s="158"/>
      <c r="V16" s="158"/>
      <c r="W16" s="158"/>
      <c r="X16" s="973"/>
      <c r="Y16" s="974"/>
      <c r="Z16" s="158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162"/>
      <c r="O17" s="158"/>
      <c r="P17" s="157"/>
      <c r="Q17" s="157"/>
      <c r="R17" s="972"/>
      <c r="S17" s="158"/>
      <c r="T17" s="158"/>
      <c r="U17" s="158"/>
      <c r="V17" s="158"/>
      <c r="W17" s="158"/>
      <c r="X17" s="973"/>
      <c r="Y17" s="974"/>
      <c r="Z17" s="158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162"/>
      <c r="O18" s="158"/>
      <c r="P18" s="157"/>
      <c r="Q18" s="157"/>
      <c r="R18" s="972"/>
      <c r="S18" s="158"/>
      <c r="T18" s="158"/>
      <c r="U18" s="158"/>
      <c r="V18" s="158"/>
      <c r="W18" s="158"/>
      <c r="X18" s="973"/>
      <c r="Y18" s="974"/>
      <c r="Z18" s="158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162"/>
      <c r="O19" s="158"/>
      <c r="P19" s="157"/>
      <c r="Q19" s="157"/>
      <c r="R19" s="972"/>
      <c r="S19" s="158"/>
      <c r="T19" s="158"/>
      <c r="U19" s="158"/>
      <c r="V19" s="158"/>
      <c r="W19" s="158"/>
      <c r="X19" s="973"/>
      <c r="Y19" s="974"/>
      <c r="Z19" s="158"/>
    </row>
    <row r="20" spans="1:26" ht="16.8">
      <c r="A20" s="68" t="s">
        <v>279</v>
      </c>
      <c r="B20" s="69" t="s">
        <v>117</v>
      </c>
      <c r="C20" s="69" t="s">
        <v>78</v>
      </c>
      <c r="D20" s="69" t="s">
        <v>185</v>
      </c>
      <c r="E20" s="69" t="s">
        <v>366</v>
      </c>
      <c r="F20" s="70" t="s">
        <v>367</v>
      </c>
      <c r="G20" s="71"/>
      <c r="H20" s="72"/>
      <c r="I20" s="73"/>
      <c r="J20" s="74"/>
      <c r="K20" s="5"/>
      <c r="L20" s="5"/>
      <c r="M20" s="5"/>
      <c r="N20" s="162"/>
      <c r="O20" s="158"/>
      <c r="P20" s="157"/>
      <c r="Q20" s="157"/>
      <c r="R20" s="972"/>
      <c r="S20" s="158"/>
      <c r="T20" s="158"/>
      <c r="U20" s="158"/>
      <c r="V20" s="158"/>
      <c r="W20" s="158"/>
      <c r="X20" s="973"/>
      <c r="Y20" s="974"/>
      <c r="Z20" s="158"/>
    </row>
    <row r="21" spans="1:26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162"/>
      <c r="O21" s="158"/>
      <c r="P21" s="157"/>
      <c r="Q21" s="157"/>
      <c r="R21" s="972"/>
      <c r="S21" s="158"/>
      <c r="T21" s="158"/>
      <c r="U21" s="158"/>
      <c r="V21" s="158"/>
      <c r="W21" s="158"/>
      <c r="X21" s="973"/>
      <c r="Y21" s="974"/>
      <c r="Z21" s="158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162"/>
      <c r="O22" s="158"/>
      <c r="P22" s="157"/>
      <c r="Q22" s="157"/>
      <c r="R22" s="972"/>
      <c r="S22" s="158"/>
      <c r="T22" s="158"/>
      <c r="U22" s="158"/>
      <c r="V22" s="158"/>
      <c r="W22" s="158"/>
      <c r="X22" s="973"/>
      <c r="Y22" s="974"/>
      <c r="Z22" s="158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162"/>
      <c r="O23" s="158"/>
      <c r="P23" s="157"/>
      <c r="Q23" s="157"/>
      <c r="R23" s="972"/>
      <c r="S23" s="158"/>
      <c r="T23" s="158"/>
      <c r="U23" s="158"/>
      <c r="V23" s="158"/>
      <c r="W23" s="158"/>
      <c r="X23" s="973"/>
      <c r="Y23" s="974"/>
      <c r="Z23" s="158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162"/>
      <c r="O24" s="158"/>
      <c r="P24" s="157"/>
      <c r="Q24" s="157"/>
      <c r="R24" s="972"/>
      <c r="S24" s="158"/>
      <c r="T24" s="158"/>
      <c r="U24" s="158"/>
      <c r="V24" s="158"/>
      <c r="W24" s="158"/>
      <c r="X24" s="973"/>
      <c r="Y24" s="974"/>
      <c r="Z24" s="158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162"/>
      <c r="O25" s="158"/>
      <c r="P25" s="157"/>
      <c r="Q25" s="157"/>
      <c r="R25" s="972"/>
      <c r="S25" s="158"/>
      <c r="T25" s="158"/>
      <c r="U25" s="158"/>
      <c r="V25" s="158"/>
      <c r="W25" s="158"/>
      <c r="X25" s="973"/>
      <c r="Y25" s="974"/>
      <c r="Z25" s="158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162"/>
      <c r="O26" s="158"/>
      <c r="P26" s="157"/>
      <c r="Q26" s="157"/>
      <c r="R26" s="972"/>
      <c r="S26" s="158"/>
      <c r="T26" s="158"/>
      <c r="U26" s="158"/>
      <c r="V26" s="158"/>
      <c r="W26" s="158"/>
      <c r="X26" s="973"/>
      <c r="Y26" s="974"/>
      <c r="Z26" s="158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162"/>
      <c r="O27" s="158"/>
      <c r="P27" s="157"/>
      <c r="Q27" s="157"/>
      <c r="R27" s="972"/>
      <c r="S27" s="158"/>
      <c r="T27" s="158"/>
      <c r="U27" s="158"/>
      <c r="V27" s="158"/>
      <c r="W27" s="158"/>
      <c r="X27" s="973"/>
      <c r="Y27" s="974"/>
      <c r="Z27" s="158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163"/>
      <c r="O28" s="158"/>
      <c r="P28" s="157"/>
      <c r="Q28" s="157"/>
      <c r="R28" s="972"/>
      <c r="S28" s="158"/>
      <c r="T28" s="158"/>
      <c r="U28" s="158"/>
      <c r="V28" s="158"/>
      <c r="W28" s="158"/>
      <c r="X28" s="973"/>
      <c r="Y28" s="974"/>
      <c r="Z28" s="158"/>
    </row>
    <row r="29" spans="1:26" ht="17.399999999999999" thickBot="1">
      <c r="A29" s="234" t="s">
        <v>1</v>
      </c>
      <c r="B29" s="86" t="s">
        <v>56</v>
      </c>
      <c r="C29" s="86" t="s">
        <v>57</v>
      </c>
      <c r="D29" s="235" t="s">
        <v>58</v>
      </c>
      <c r="E29" s="230" t="s">
        <v>1</v>
      </c>
      <c r="F29" s="541" t="s">
        <v>59</v>
      </c>
      <c r="G29" s="230" t="s">
        <v>57</v>
      </c>
      <c r="H29" s="231" t="s">
        <v>61</v>
      </c>
      <c r="I29" s="946" t="s">
        <v>999</v>
      </c>
      <c r="J29" s="84" t="s">
        <v>63</v>
      </c>
      <c r="K29" s="226" t="s">
        <v>64</v>
      </c>
      <c r="L29" s="226" t="s">
        <v>65</v>
      </c>
      <c r="M29" s="227" t="s">
        <v>66</v>
      </c>
      <c r="N29" s="227" t="s">
        <v>67</v>
      </c>
      <c r="O29" s="158"/>
      <c r="P29" s="157"/>
      <c r="Q29" s="157"/>
      <c r="R29" s="972"/>
      <c r="S29" s="158"/>
      <c r="T29" s="158"/>
      <c r="U29" s="158"/>
      <c r="V29" s="158"/>
      <c r="W29" s="158"/>
      <c r="X29" s="973"/>
      <c r="Y29" s="974"/>
      <c r="Z29" s="158"/>
    </row>
    <row r="30" spans="1:26" ht="16.8">
      <c r="A30" s="947" t="s">
        <v>1399</v>
      </c>
      <c r="B30" s="957">
        <v>46.85</v>
      </c>
      <c r="C30" s="957">
        <v>40</v>
      </c>
      <c r="D30" s="957">
        <v>46890</v>
      </c>
      <c r="E30" s="963" t="s">
        <v>1405</v>
      </c>
      <c r="F30" s="960">
        <v>51500</v>
      </c>
      <c r="G30" s="960">
        <v>44</v>
      </c>
      <c r="H30" s="960">
        <v>154</v>
      </c>
      <c r="I30" s="948"/>
      <c r="J30" s="949"/>
      <c r="K30" s="950"/>
      <c r="L30" s="663"/>
      <c r="M30" s="663"/>
      <c r="N30" s="1000"/>
      <c r="O30" s="158"/>
      <c r="P30" s="157"/>
      <c r="Q30" s="157"/>
      <c r="R30" s="972"/>
      <c r="S30" s="158"/>
      <c r="T30" s="158"/>
      <c r="U30" s="158"/>
      <c r="V30" s="158"/>
      <c r="W30" s="158"/>
      <c r="X30" s="973"/>
      <c r="Y30" s="974"/>
      <c r="Z30" s="158"/>
    </row>
    <row r="31" spans="1:26" ht="16.8">
      <c r="A31" s="661" t="s">
        <v>1400</v>
      </c>
      <c r="B31" s="958">
        <v>45.75</v>
      </c>
      <c r="C31" s="958">
        <v>39</v>
      </c>
      <c r="D31" s="958">
        <v>45789</v>
      </c>
      <c r="E31" s="680" t="s">
        <v>1406</v>
      </c>
      <c r="F31" s="961">
        <v>46250</v>
      </c>
      <c r="G31" s="961">
        <v>39</v>
      </c>
      <c r="H31" s="961">
        <v>138</v>
      </c>
      <c r="I31" s="951">
        <f>SUM(G31:H31)</f>
        <v>177</v>
      </c>
      <c r="J31" s="952">
        <f>SUM(C31+I31)</f>
        <v>216</v>
      </c>
      <c r="K31" s="953"/>
      <c r="L31" s="618"/>
      <c r="M31" s="618"/>
      <c r="N31" s="1001"/>
      <c r="O31" s="158"/>
      <c r="P31" s="157"/>
      <c r="Q31" s="157"/>
      <c r="R31" s="972"/>
      <c r="S31" s="158"/>
      <c r="T31" s="158"/>
      <c r="U31" s="158"/>
      <c r="V31" s="158"/>
      <c r="W31" s="158"/>
      <c r="X31" s="973"/>
      <c r="Y31" s="974"/>
      <c r="Z31" s="158"/>
    </row>
    <row r="32" spans="1:26" ht="16.8">
      <c r="A32" s="529" t="s">
        <v>1401</v>
      </c>
      <c r="B32" s="959">
        <v>50.3</v>
      </c>
      <c r="C32" s="959">
        <v>43</v>
      </c>
      <c r="D32" s="959">
        <v>50343</v>
      </c>
      <c r="E32" s="680" t="s">
        <v>1406</v>
      </c>
      <c r="F32" s="962">
        <v>46500</v>
      </c>
      <c r="G32" s="962">
        <v>39</v>
      </c>
      <c r="H32" s="962">
        <v>139</v>
      </c>
      <c r="I32" s="954"/>
      <c r="J32" s="955"/>
      <c r="K32" s="956"/>
      <c r="L32" s="451"/>
      <c r="M32" s="451"/>
      <c r="N32" s="1002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ht="14.25" customHeight="1">
      <c r="A33" s="529" t="s">
        <v>1402</v>
      </c>
      <c r="B33" s="959">
        <v>50.3</v>
      </c>
      <c r="C33" s="959">
        <v>43</v>
      </c>
      <c r="D33" s="959">
        <v>50343</v>
      </c>
      <c r="E33" s="322" t="s">
        <v>1407</v>
      </c>
      <c r="F33" s="962">
        <v>48450</v>
      </c>
      <c r="G33" s="962">
        <v>41</v>
      </c>
      <c r="H33" s="962">
        <v>145</v>
      </c>
      <c r="I33" s="954"/>
      <c r="J33" s="955"/>
      <c r="K33" s="956"/>
      <c r="L33" s="451"/>
      <c r="M33" s="451"/>
      <c r="N33" s="1002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ht="16.8">
      <c r="A34" s="529" t="s">
        <v>1403</v>
      </c>
      <c r="B34" s="959">
        <v>41.15</v>
      </c>
      <c r="C34" s="959">
        <v>35</v>
      </c>
      <c r="D34" s="959">
        <v>41185</v>
      </c>
      <c r="E34" s="322" t="s">
        <v>1407</v>
      </c>
      <c r="F34" s="962">
        <v>48450</v>
      </c>
      <c r="G34" s="962">
        <v>41</v>
      </c>
      <c r="H34" s="962">
        <v>145</v>
      </c>
      <c r="I34" s="954"/>
      <c r="J34" s="955"/>
      <c r="K34" s="956"/>
      <c r="L34" s="451"/>
      <c r="M34" s="451"/>
      <c r="N34" s="1002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ht="16.8">
      <c r="A35" s="529" t="s">
        <v>1404</v>
      </c>
      <c r="B35" s="959">
        <v>41.1</v>
      </c>
      <c r="C35" s="959">
        <v>35</v>
      </c>
      <c r="D35" s="959">
        <v>41135</v>
      </c>
      <c r="E35" s="322" t="s">
        <v>1408</v>
      </c>
      <c r="F35" s="962">
        <v>51900</v>
      </c>
      <c r="G35" s="962">
        <v>44</v>
      </c>
      <c r="H35" s="962">
        <v>155</v>
      </c>
      <c r="I35" s="954"/>
      <c r="J35" s="955"/>
      <c r="K35" s="956"/>
      <c r="L35" s="451"/>
      <c r="M35" s="451"/>
      <c r="N35" s="1002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ht="16.8">
      <c r="A36" s="529" t="s">
        <v>1404</v>
      </c>
      <c r="B36" s="959">
        <v>41.1</v>
      </c>
      <c r="C36" s="959">
        <v>35</v>
      </c>
      <c r="D36" s="959">
        <v>41135</v>
      </c>
      <c r="E36" s="322" t="s">
        <v>1408</v>
      </c>
      <c r="F36" s="962">
        <v>52100</v>
      </c>
      <c r="G36" s="962">
        <v>44</v>
      </c>
      <c r="H36" s="962">
        <v>156</v>
      </c>
      <c r="I36" s="954"/>
      <c r="J36" s="955"/>
      <c r="K36" s="956"/>
      <c r="L36" s="451"/>
      <c r="M36" s="451"/>
      <c r="N36" s="451"/>
    </row>
    <row r="37" spans="1:26" ht="16.8">
      <c r="A37" s="529" t="s">
        <v>1404</v>
      </c>
      <c r="B37" s="959">
        <v>41.1</v>
      </c>
      <c r="C37" s="959">
        <v>35</v>
      </c>
      <c r="D37" s="959">
        <v>41135</v>
      </c>
      <c r="E37" s="322" t="s">
        <v>1409</v>
      </c>
      <c r="F37" s="962">
        <v>57300</v>
      </c>
      <c r="G37" s="962">
        <v>48</v>
      </c>
      <c r="H37" s="962">
        <v>171</v>
      </c>
      <c r="I37" s="954"/>
      <c r="J37" s="955"/>
      <c r="K37" s="956"/>
      <c r="L37" s="451"/>
      <c r="M37" s="451"/>
      <c r="N37" s="451"/>
    </row>
    <row r="38" spans="1:26" ht="16.8">
      <c r="A38" s="964"/>
      <c r="B38" s="965"/>
      <c r="C38" s="965">
        <f>SUM(C30:C37)</f>
        <v>305</v>
      </c>
      <c r="D38" s="965">
        <f>SUM(D30:D37)</f>
        <v>357955</v>
      </c>
      <c r="E38" s="966"/>
      <c r="F38" s="967">
        <f>SUM(F30:F37)</f>
        <v>402450</v>
      </c>
      <c r="G38" s="967">
        <f>SUM(G30:G37)</f>
        <v>340</v>
      </c>
      <c r="H38" s="967">
        <f>SUM(H30:H37)</f>
        <v>1203</v>
      </c>
      <c r="I38" s="968"/>
      <c r="J38" s="969">
        <f>SUM(F38-G38-H38)</f>
        <v>400907</v>
      </c>
      <c r="K38" s="1102">
        <f>SUM(J38-D38)</f>
        <v>42952</v>
      </c>
      <c r="L38" s="451"/>
      <c r="M38" s="451" t="s">
        <v>1410</v>
      </c>
      <c r="N38" s="451"/>
    </row>
    <row r="39" spans="1:26" ht="16.8">
      <c r="A39" s="1095" t="s">
        <v>1517</v>
      </c>
      <c r="B39" s="1096" t="s">
        <v>1518</v>
      </c>
      <c r="C39" s="1096"/>
      <c r="D39" s="959"/>
      <c r="E39" s="322"/>
      <c r="F39" s="962"/>
      <c r="G39" s="962"/>
      <c r="H39" s="962"/>
      <c r="I39" s="954"/>
      <c r="J39" s="955"/>
      <c r="K39" s="956"/>
      <c r="L39" s="451"/>
      <c r="M39" s="451"/>
      <c r="N39" s="451"/>
    </row>
    <row r="40" spans="1:26" ht="16.8">
      <c r="A40" s="1" t="s">
        <v>129</v>
      </c>
      <c r="B40" s="1" t="s">
        <v>137</v>
      </c>
      <c r="C40" s="1" t="s">
        <v>130</v>
      </c>
      <c r="D40" s="1" t="s">
        <v>131</v>
      </c>
      <c r="E40" s="1" t="s">
        <v>132</v>
      </c>
      <c r="F40" s="1" t="s">
        <v>133</v>
      </c>
      <c r="G40" s="2" t="s">
        <v>168</v>
      </c>
      <c r="H40" s="3"/>
      <c r="I40" s="4"/>
      <c r="J40" s="4"/>
      <c r="K40" s="5"/>
      <c r="L40" s="6"/>
      <c r="M40" s="6"/>
      <c r="N40" s="6"/>
      <c r="O40" s="989"/>
      <c r="P40" s="990"/>
      <c r="Q40" s="991"/>
      <c r="R40" s="992"/>
      <c r="S40" s="993"/>
      <c r="T40" s="993"/>
      <c r="U40" s="993"/>
      <c r="V40" s="993"/>
      <c r="W40" s="993"/>
      <c r="X40" s="994"/>
      <c r="Y40" s="991"/>
      <c r="Z40" s="158"/>
    </row>
    <row r="41" spans="1:26" ht="16.8">
      <c r="A41" s="1016" t="s">
        <v>715</v>
      </c>
      <c r="B41" s="14"/>
      <c r="C41" s="15"/>
      <c r="D41" s="15"/>
      <c r="E41" s="15"/>
      <c r="F41" s="15"/>
      <c r="G41" s="2" t="s">
        <v>8</v>
      </c>
      <c r="H41" s="16"/>
      <c r="I41" s="17"/>
      <c r="J41" s="18"/>
      <c r="K41" s="5"/>
      <c r="L41" s="6"/>
      <c r="M41" s="6"/>
      <c r="N41" s="6"/>
      <c r="O41" s="989"/>
      <c r="P41" s="993"/>
      <c r="Q41" s="991"/>
      <c r="R41" s="992"/>
      <c r="S41" s="993"/>
      <c r="T41" s="993"/>
      <c r="U41" s="993"/>
      <c r="V41" s="993"/>
      <c r="W41" s="993"/>
      <c r="X41" s="994"/>
      <c r="Y41" s="991"/>
      <c r="Z41" s="995"/>
    </row>
    <row r="42" spans="1:26" ht="16.8">
      <c r="A42" s="429">
        <v>5603</v>
      </c>
      <c r="B42" s="15"/>
      <c r="C42" s="15"/>
      <c r="D42" s="15"/>
      <c r="E42" s="15"/>
      <c r="F42" s="15"/>
      <c r="G42" s="19"/>
      <c r="H42" s="20"/>
      <c r="I42" s="20"/>
      <c r="J42" s="21"/>
      <c r="K42" s="6"/>
      <c r="L42" s="6"/>
      <c r="M42" s="6"/>
      <c r="N42" s="6"/>
      <c r="P42" s="157"/>
      <c r="Q42" s="996"/>
      <c r="R42" s="972"/>
      <c r="S42" s="158"/>
      <c r="T42" s="158"/>
      <c r="U42" s="158"/>
      <c r="V42" s="158"/>
      <c r="W42" s="158"/>
      <c r="X42" s="997"/>
      <c r="Y42" s="998"/>
      <c r="Z42" s="158"/>
    </row>
    <row r="43" spans="1:26" ht="16.8">
      <c r="A43" s="729" t="s">
        <v>716</v>
      </c>
      <c r="B43" s="20"/>
      <c r="C43" s="20"/>
      <c r="D43" s="20"/>
      <c r="E43" s="20"/>
      <c r="F43" s="20"/>
      <c r="G43" s="20"/>
      <c r="H43" s="20"/>
      <c r="I43" s="20"/>
      <c r="J43" s="21"/>
      <c r="K43" s="6"/>
      <c r="L43" s="6"/>
      <c r="M43" s="6"/>
      <c r="N43" s="6"/>
      <c r="P43" s="157"/>
      <c r="Q43" s="996"/>
      <c r="R43" s="972"/>
      <c r="S43" s="158"/>
      <c r="T43" s="158"/>
      <c r="U43" s="158"/>
      <c r="V43" s="158"/>
      <c r="W43" s="158"/>
      <c r="X43" s="997"/>
      <c r="Y43" s="974"/>
      <c r="Z43" s="158"/>
    </row>
    <row r="44" spans="1:26" ht="16.8">
      <c r="A44" s="29" t="s">
        <v>144</v>
      </c>
      <c r="B44" s="30" t="s">
        <v>20</v>
      </c>
      <c r="C44" s="30" t="s">
        <v>172</v>
      </c>
      <c r="D44" s="30" t="s">
        <v>361</v>
      </c>
      <c r="E44" s="30" t="s">
        <v>174</v>
      </c>
      <c r="F44" s="31"/>
      <c r="G44" s="32" t="s">
        <v>146</v>
      </c>
      <c r="H44" s="32" t="s">
        <v>147</v>
      </c>
      <c r="I44" s="33" t="s">
        <v>26</v>
      </c>
      <c r="J44" s="34" t="s">
        <v>27</v>
      </c>
      <c r="K44" s="35"/>
      <c r="L44" s="6"/>
      <c r="M44" s="6"/>
      <c r="N44" s="6"/>
      <c r="P44" s="157"/>
      <c r="Q44" s="157"/>
      <c r="R44" s="972"/>
      <c r="S44" s="158"/>
      <c r="T44" s="158"/>
      <c r="U44" s="158"/>
      <c r="V44" s="158"/>
      <c r="W44" s="158"/>
      <c r="X44" s="997"/>
      <c r="Y44" s="974"/>
      <c r="Z44" s="158"/>
    </row>
    <row r="45" spans="1:26">
      <c r="A45" s="36"/>
      <c r="B45" s="31"/>
      <c r="C45" s="31"/>
      <c r="D45" s="31"/>
      <c r="E45" s="31"/>
      <c r="F45" s="31"/>
      <c r="G45" s="37"/>
      <c r="H45" s="37"/>
      <c r="I45" s="37"/>
      <c r="J45" s="6"/>
      <c r="K45" s="6"/>
      <c r="L45" s="6"/>
      <c r="M45" s="6"/>
      <c r="N45" s="6"/>
      <c r="P45" s="157"/>
      <c r="Q45" s="996"/>
      <c r="R45" s="999"/>
      <c r="S45" s="158"/>
      <c r="T45" s="158"/>
      <c r="U45" s="158"/>
      <c r="V45" s="158"/>
      <c r="W45" s="158"/>
      <c r="X45" s="997"/>
      <c r="Y45" s="974"/>
      <c r="Z45" s="158"/>
    </row>
    <row r="46" spans="1:26">
      <c r="A46" s="39"/>
      <c r="B46" s="31"/>
      <c r="C46" s="31"/>
      <c r="D46" s="31"/>
      <c r="E46" s="31"/>
      <c r="F46" s="31"/>
      <c r="G46" s="37"/>
      <c r="H46" s="37"/>
      <c r="I46" s="37"/>
      <c r="J46" s="6"/>
      <c r="K46" s="6"/>
      <c r="L46" s="6"/>
      <c r="M46" s="6"/>
      <c r="N46" s="6"/>
      <c r="P46" s="157"/>
      <c r="Q46" s="157"/>
      <c r="R46" s="972"/>
      <c r="S46" s="158"/>
      <c r="T46" s="158"/>
      <c r="U46" s="158"/>
      <c r="V46" s="158"/>
      <c r="W46" s="158"/>
      <c r="X46" s="997"/>
      <c r="Y46" s="974"/>
      <c r="Z46" s="158"/>
    </row>
    <row r="47" spans="1:26">
      <c r="A47" s="36"/>
      <c r="B47" s="31"/>
      <c r="C47" s="31"/>
      <c r="D47" s="31"/>
      <c r="E47" s="31"/>
      <c r="F47" s="31" t="s">
        <v>42</v>
      </c>
      <c r="G47" s="37"/>
      <c r="H47" s="37"/>
      <c r="I47" s="37"/>
      <c r="J47" s="6"/>
      <c r="K47" s="6"/>
      <c r="L47" s="6"/>
      <c r="M47" s="6"/>
      <c r="N47" s="6"/>
      <c r="P47" s="157"/>
      <c r="Q47" s="157"/>
      <c r="R47" s="972"/>
      <c r="S47" s="158"/>
      <c r="T47" s="158"/>
      <c r="U47" s="158"/>
      <c r="V47" s="158"/>
      <c r="W47" s="158"/>
      <c r="X47" s="997"/>
      <c r="Y47" s="974"/>
      <c r="Z47" s="158"/>
    </row>
    <row r="48" spans="1:26">
      <c r="A48" s="40"/>
      <c r="B48" s="31"/>
      <c r="C48" s="31"/>
      <c r="D48" s="31"/>
      <c r="E48" s="31"/>
      <c r="F48" s="15"/>
      <c r="G48" s="37"/>
      <c r="H48" s="37"/>
      <c r="I48" s="37"/>
      <c r="J48" s="6"/>
      <c r="K48" s="6"/>
      <c r="L48" s="6"/>
      <c r="M48" s="6"/>
      <c r="N48" s="6"/>
      <c r="P48" s="157"/>
      <c r="Q48" s="157"/>
      <c r="R48" s="972"/>
      <c r="S48" s="158"/>
      <c r="T48" s="158"/>
      <c r="U48" s="158"/>
      <c r="V48" s="158"/>
      <c r="W48" s="158"/>
      <c r="X48" s="997"/>
      <c r="Y48" s="974"/>
      <c r="Z48" s="158"/>
    </row>
    <row r="49" spans="1:27" ht="16.8">
      <c r="A49" s="41" t="s">
        <v>362</v>
      </c>
      <c r="B49" s="42" t="s">
        <v>71</v>
      </c>
      <c r="C49" s="42" t="s">
        <v>31</v>
      </c>
      <c r="D49" s="42" t="s">
        <v>72</v>
      </c>
      <c r="E49" s="42" t="s">
        <v>5</v>
      </c>
      <c r="F49" s="43"/>
      <c r="G49" s="44" t="s">
        <v>107</v>
      </c>
      <c r="H49" s="44" t="s">
        <v>73</v>
      </c>
      <c r="I49" s="44" t="s">
        <v>364</v>
      </c>
      <c r="J49" s="45" t="s">
        <v>109</v>
      </c>
      <c r="K49" s="46"/>
      <c r="L49" s="47"/>
      <c r="M49" s="48"/>
      <c r="N49" s="6"/>
      <c r="P49" s="157"/>
      <c r="Q49" s="157"/>
      <c r="R49" s="972"/>
      <c r="S49" s="158"/>
      <c r="T49" s="158"/>
      <c r="U49" s="158"/>
      <c r="V49" s="158"/>
      <c r="W49" s="158"/>
      <c r="X49" s="997"/>
      <c r="Y49" s="974"/>
      <c r="Z49" s="158"/>
    </row>
    <row r="50" spans="1:27" ht="16.8">
      <c r="A50" s="36"/>
      <c r="B50" s="49"/>
      <c r="C50" s="49"/>
      <c r="D50" s="49"/>
      <c r="E50" s="49"/>
      <c r="F50" s="43"/>
      <c r="G50" s="50"/>
      <c r="H50" s="50"/>
      <c r="I50" s="50"/>
      <c r="J50" s="51" t="s">
        <v>38</v>
      </c>
      <c r="K50" s="52"/>
      <c r="L50" s="52"/>
      <c r="M50" s="52"/>
      <c r="N50" s="6"/>
      <c r="P50" s="157"/>
      <c r="Q50" s="157"/>
      <c r="R50" s="972"/>
      <c r="S50" s="158"/>
      <c r="T50" s="158"/>
      <c r="U50" s="158"/>
      <c r="V50" s="158"/>
      <c r="W50" s="158"/>
      <c r="X50" s="997"/>
      <c r="Y50" s="974"/>
      <c r="Z50" s="158"/>
    </row>
    <row r="51" spans="1:27" ht="16.8">
      <c r="A51" s="39"/>
      <c r="B51" s="49"/>
      <c r="C51" s="49"/>
      <c r="D51" s="49"/>
      <c r="E51" s="49"/>
      <c r="F51" s="43"/>
      <c r="G51" s="50"/>
      <c r="H51" s="50"/>
      <c r="I51" s="50"/>
      <c r="J51" s="45" t="s">
        <v>39</v>
      </c>
      <c r="K51" s="53"/>
      <c r="L51" s="53"/>
      <c r="M51" s="53"/>
      <c r="N51" s="6"/>
      <c r="P51" s="157"/>
      <c r="Q51" s="157"/>
      <c r="R51" s="972"/>
      <c r="S51" s="158"/>
      <c r="T51" s="158"/>
      <c r="U51" s="158"/>
      <c r="V51" s="158"/>
      <c r="W51" s="158"/>
      <c r="X51" s="997"/>
      <c r="Y51" s="974"/>
      <c r="Z51" s="158"/>
    </row>
    <row r="52" spans="1:27" ht="16.8">
      <c r="A52" s="36"/>
      <c r="B52" s="49"/>
      <c r="C52" s="49"/>
      <c r="D52" s="49"/>
      <c r="E52" s="49"/>
      <c r="F52" s="43"/>
      <c r="G52" s="50"/>
      <c r="H52" s="50"/>
      <c r="I52" s="50"/>
      <c r="J52" s="45" t="s">
        <v>40</v>
      </c>
      <c r="K52" s="54"/>
      <c r="L52" s="54"/>
      <c r="M52" s="54"/>
      <c r="N52" s="6"/>
      <c r="P52" s="157"/>
      <c r="Q52" s="157"/>
      <c r="R52" s="972"/>
      <c r="S52" s="158"/>
      <c r="T52" s="158"/>
      <c r="U52" s="158"/>
      <c r="V52" s="158"/>
      <c r="W52" s="158"/>
      <c r="X52" s="973"/>
      <c r="Y52" s="974"/>
      <c r="Z52" s="158"/>
    </row>
    <row r="53" spans="1:27" ht="16.8">
      <c r="A53" s="36"/>
      <c r="B53" s="15"/>
      <c r="C53" s="15"/>
      <c r="D53" s="15"/>
      <c r="E53" s="49"/>
      <c r="F53" s="49"/>
      <c r="G53" s="15"/>
      <c r="H53" s="56"/>
      <c r="I53" s="56"/>
      <c r="J53" s="45" t="s">
        <v>152</v>
      </c>
      <c r="K53" s="57"/>
      <c r="L53" s="53"/>
      <c r="M53" s="53"/>
      <c r="N53" s="6"/>
      <c r="P53" s="157"/>
      <c r="Q53" s="157"/>
      <c r="R53" s="972"/>
      <c r="S53" s="158"/>
      <c r="T53" s="158"/>
      <c r="U53" s="158"/>
      <c r="V53" s="158" t="s">
        <v>149</v>
      </c>
      <c r="W53" s="158"/>
      <c r="X53" s="973"/>
      <c r="Y53" s="974"/>
      <c r="Z53" s="158"/>
    </row>
    <row r="54" spans="1:27" ht="16.8">
      <c r="A54" s="58" t="s">
        <v>154</v>
      </c>
      <c r="B54" s="59" t="s">
        <v>155</v>
      </c>
      <c r="C54" s="59" t="s">
        <v>76</v>
      </c>
      <c r="D54" s="59" t="s">
        <v>114</v>
      </c>
      <c r="E54" s="60" t="s">
        <v>157</v>
      </c>
      <c r="F54" s="60"/>
      <c r="G54" s="61"/>
      <c r="H54" s="62"/>
      <c r="I54" s="63"/>
      <c r="J54" s="64"/>
      <c r="K54" s="65"/>
      <c r="L54" s="6"/>
      <c r="M54" s="6"/>
      <c r="N54" s="6"/>
      <c r="O54" s="158"/>
      <c r="P54" s="157"/>
      <c r="Q54" s="157"/>
      <c r="R54" s="972"/>
      <c r="S54" s="158"/>
      <c r="T54" s="158"/>
      <c r="U54" s="158"/>
      <c r="V54" s="158"/>
      <c r="W54" s="158"/>
      <c r="X54" s="973"/>
      <c r="Y54" s="974"/>
      <c r="Z54" s="158"/>
      <c r="AA54" s="158"/>
    </row>
    <row r="55" spans="1:27">
      <c r="A55" s="36"/>
      <c r="B55" s="66"/>
      <c r="C55" s="66"/>
      <c r="D55" s="66"/>
      <c r="E55" s="66"/>
      <c r="F55" s="66"/>
      <c r="G55" s="15"/>
      <c r="H55" s="15"/>
      <c r="I55" s="15"/>
      <c r="J55" s="67"/>
      <c r="K55" s="6"/>
      <c r="L55" s="6"/>
      <c r="M55" s="6"/>
      <c r="N55" s="6"/>
      <c r="O55" s="158"/>
      <c r="P55" s="157"/>
      <c r="Q55" s="157"/>
      <c r="R55" s="972"/>
      <c r="S55" s="158"/>
      <c r="T55" s="158"/>
      <c r="U55" s="158"/>
      <c r="V55" s="158"/>
      <c r="W55" s="158"/>
      <c r="X55" s="973"/>
      <c r="Y55" s="974"/>
      <c r="Z55" s="158"/>
      <c r="AA55" s="158"/>
    </row>
    <row r="56" spans="1:27">
      <c r="A56" s="39"/>
      <c r="B56" s="66"/>
      <c r="C56" s="66"/>
      <c r="D56" s="66"/>
      <c r="E56" s="66"/>
      <c r="F56" s="66"/>
      <c r="G56" s="15"/>
      <c r="H56" s="15"/>
      <c r="I56" s="15"/>
      <c r="J56" s="67"/>
      <c r="K56" s="6"/>
      <c r="L56" s="6"/>
      <c r="M56" s="6"/>
      <c r="N56" s="6"/>
      <c r="O56" s="158"/>
      <c r="P56" s="157"/>
      <c r="Q56" s="157"/>
      <c r="R56" s="972"/>
      <c r="S56" s="158"/>
      <c r="T56" s="158"/>
      <c r="U56" s="158"/>
      <c r="V56" s="158"/>
      <c r="W56" s="158"/>
      <c r="X56" s="973"/>
      <c r="Y56" s="974"/>
      <c r="Z56" s="158"/>
      <c r="AA56" s="158"/>
    </row>
    <row r="57" spans="1:27">
      <c r="A57" s="36"/>
      <c r="B57" s="66"/>
      <c r="C57" s="66"/>
      <c r="D57" s="66"/>
      <c r="E57" s="66"/>
      <c r="F57" s="66"/>
      <c r="G57" s="15"/>
      <c r="H57" s="15"/>
      <c r="I57" s="15"/>
      <c r="J57" s="67"/>
      <c r="K57" s="6"/>
      <c r="L57" s="6"/>
      <c r="M57" s="6"/>
      <c r="N57" s="6"/>
      <c r="O57" s="158"/>
      <c r="P57" s="157"/>
      <c r="Q57" s="157"/>
      <c r="R57" s="972"/>
      <c r="S57" s="158"/>
      <c r="T57" s="158"/>
      <c r="U57" s="158"/>
      <c r="V57" s="158"/>
      <c r="W57" s="158"/>
      <c r="X57" s="973"/>
      <c r="Y57" s="974"/>
      <c r="Z57" s="158"/>
      <c r="AA57" s="158"/>
    </row>
    <row r="58" spans="1:27">
      <c r="A58" s="40"/>
      <c r="B58" s="66"/>
      <c r="C58" s="66"/>
      <c r="D58" s="66"/>
      <c r="E58" s="66"/>
      <c r="F58" s="66"/>
      <c r="G58" s="15"/>
      <c r="H58" s="15"/>
      <c r="I58" s="15"/>
      <c r="J58" s="67"/>
      <c r="K58" s="6"/>
      <c r="L58" s="6"/>
      <c r="M58" s="6"/>
      <c r="N58" s="6"/>
      <c r="O58" s="158"/>
      <c r="P58" s="157"/>
      <c r="Q58" s="157"/>
      <c r="R58" s="972"/>
      <c r="S58" s="158"/>
      <c r="T58" s="158"/>
      <c r="U58" s="158"/>
      <c r="V58" s="158"/>
      <c r="W58" s="158"/>
      <c r="X58" s="973"/>
      <c r="Y58" s="974"/>
      <c r="Z58" s="158"/>
      <c r="AA58" s="158"/>
    </row>
    <row r="59" spans="1:27" ht="16.8">
      <c r="A59" s="68" t="s">
        <v>279</v>
      </c>
      <c r="B59" s="69" t="s">
        <v>117</v>
      </c>
      <c r="C59" s="69" t="s">
        <v>78</v>
      </c>
      <c r="D59" s="69" t="s">
        <v>185</v>
      </c>
      <c r="E59" s="69" t="s">
        <v>366</v>
      </c>
      <c r="F59" s="70" t="s">
        <v>367</v>
      </c>
      <c r="G59" s="71"/>
      <c r="H59" s="72"/>
      <c r="I59" s="73"/>
      <c r="J59" s="74"/>
      <c r="K59" s="5"/>
      <c r="L59" s="5"/>
      <c r="M59" s="5"/>
      <c r="N59" s="6"/>
      <c r="O59" s="158"/>
      <c r="P59" s="157"/>
      <c r="Q59" s="157"/>
      <c r="R59" s="972"/>
      <c r="S59" s="158"/>
      <c r="T59" s="158"/>
      <c r="U59" s="158"/>
      <c r="V59" s="158"/>
      <c r="W59" s="158"/>
      <c r="X59" s="973"/>
      <c r="Y59" s="974"/>
      <c r="Z59" s="158"/>
      <c r="AA59" s="158"/>
    </row>
    <row r="60" spans="1:27" ht="19.8">
      <c r="A60" s="36"/>
      <c r="B60" s="75"/>
      <c r="C60" s="75"/>
      <c r="D60" s="75"/>
      <c r="E60" s="75"/>
      <c r="F60" s="76" t="s">
        <v>54</v>
      </c>
      <c r="G60" s="77"/>
      <c r="H60" s="77"/>
      <c r="I60" s="77"/>
      <c r="J60" s="74"/>
      <c r="K60" s="5"/>
      <c r="L60" s="5"/>
      <c r="M60" s="5"/>
      <c r="N60" s="6"/>
      <c r="O60" s="158"/>
      <c r="P60" s="157"/>
      <c r="Q60" s="157"/>
      <c r="R60" s="972"/>
      <c r="S60" s="158"/>
      <c r="T60" s="158"/>
      <c r="U60" s="158"/>
      <c r="V60" s="158"/>
      <c r="W60" s="158"/>
      <c r="X60" s="973"/>
      <c r="Y60" s="974"/>
      <c r="Z60" s="158"/>
      <c r="AA60" s="158"/>
    </row>
    <row r="61" spans="1:27" ht="19.8">
      <c r="A61" s="39"/>
      <c r="B61" s="75"/>
      <c r="C61" s="75"/>
      <c r="D61" s="75"/>
      <c r="E61" s="75"/>
      <c r="F61" s="78" t="s">
        <v>55</v>
      </c>
      <c r="G61" s="77"/>
      <c r="H61" s="77"/>
      <c r="I61" s="77"/>
      <c r="J61" s="74"/>
      <c r="K61" s="5"/>
      <c r="L61" s="5"/>
      <c r="M61" s="5"/>
      <c r="N61" s="6"/>
      <c r="O61" s="158"/>
      <c r="P61" s="157"/>
      <c r="Q61" s="157"/>
      <c r="R61" s="972"/>
      <c r="S61" s="158"/>
      <c r="T61" s="158"/>
      <c r="U61" s="158"/>
      <c r="V61" s="158"/>
      <c r="W61" s="158"/>
      <c r="X61" s="973"/>
      <c r="Y61" s="974"/>
      <c r="Z61" s="158"/>
      <c r="AA61" s="158"/>
    </row>
    <row r="62" spans="1:27" ht="16.8">
      <c r="A62" s="36"/>
      <c r="B62" s="75"/>
      <c r="C62" s="75"/>
      <c r="D62" s="75"/>
      <c r="E62" s="75"/>
      <c r="F62" s="79"/>
      <c r="G62" s="79"/>
      <c r="H62" s="77"/>
      <c r="I62" s="77"/>
      <c r="J62" s="74"/>
      <c r="K62" s="5"/>
      <c r="L62" s="5"/>
      <c r="M62" s="5"/>
      <c r="N62" s="6"/>
      <c r="O62" s="158"/>
      <c r="P62" s="157"/>
      <c r="Q62" s="157"/>
      <c r="R62" s="972"/>
      <c r="S62" s="158"/>
      <c r="T62" s="158"/>
      <c r="U62" s="158"/>
      <c r="V62" s="158"/>
      <c r="W62" s="158"/>
      <c r="X62" s="973"/>
      <c r="Y62" s="974"/>
      <c r="Z62" s="158"/>
      <c r="AA62" s="158"/>
    </row>
    <row r="63" spans="1:27">
      <c r="A63" s="36"/>
      <c r="B63" s="75"/>
      <c r="C63" s="75"/>
      <c r="D63" s="75"/>
      <c r="E63" s="75"/>
      <c r="F63" s="75"/>
      <c r="G63" s="75"/>
      <c r="H63" s="15"/>
      <c r="I63" s="15"/>
      <c r="J63" s="67"/>
      <c r="K63" s="6"/>
      <c r="L63" s="6"/>
      <c r="M63" s="6"/>
      <c r="N63" s="6"/>
      <c r="O63" s="158"/>
      <c r="P63" s="157"/>
      <c r="Q63" s="157"/>
      <c r="R63" s="972"/>
      <c r="S63" s="158"/>
      <c r="T63" s="158"/>
      <c r="U63" s="158"/>
      <c r="V63" s="158"/>
      <c r="W63" s="158"/>
      <c r="X63" s="973"/>
      <c r="Y63" s="974"/>
      <c r="Z63" s="158"/>
      <c r="AA63" s="158"/>
    </row>
    <row r="64" spans="1:27">
      <c r="A64" s="36"/>
      <c r="B64" s="15"/>
      <c r="C64" s="15"/>
      <c r="D64" s="15"/>
      <c r="E64" s="15"/>
      <c r="F64" s="15"/>
      <c r="G64" s="15"/>
      <c r="H64" s="15"/>
      <c r="I64" s="15"/>
      <c r="J64" s="67"/>
      <c r="K64" s="6"/>
      <c r="L64" s="6"/>
      <c r="M64" s="6"/>
      <c r="N64" s="6"/>
      <c r="O64" s="158"/>
      <c r="P64" s="157"/>
      <c r="Q64" s="157"/>
      <c r="R64" s="972"/>
      <c r="S64" s="158"/>
      <c r="T64" s="158"/>
      <c r="U64" s="158"/>
      <c r="V64" s="158"/>
      <c r="W64" s="158"/>
      <c r="X64" s="973"/>
      <c r="Y64" s="974"/>
      <c r="Z64" s="158"/>
      <c r="AA64" s="158"/>
    </row>
    <row r="65" spans="1:27">
      <c r="A65" s="36"/>
      <c r="B65" s="15"/>
      <c r="C65" s="15"/>
      <c r="D65" s="15"/>
      <c r="E65" s="15"/>
      <c r="F65" s="15"/>
      <c r="G65" s="15"/>
      <c r="H65" s="15"/>
      <c r="I65" s="15"/>
      <c r="J65" s="67"/>
      <c r="K65" s="6"/>
      <c r="L65" s="6"/>
      <c r="M65" s="6"/>
      <c r="N65" s="6"/>
      <c r="O65" s="158"/>
      <c r="P65" s="157"/>
      <c r="Q65" s="157"/>
      <c r="R65" s="972"/>
      <c r="S65" s="158"/>
      <c r="T65" s="158"/>
      <c r="U65" s="158"/>
      <c r="V65" s="158"/>
      <c r="W65" s="158"/>
      <c r="X65" s="973"/>
      <c r="Y65" s="974"/>
      <c r="Z65" s="158"/>
      <c r="AA65" s="158"/>
    </row>
    <row r="66" spans="1:27">
      <c r="A66" s="36"/>
      <c r="B66" s="15"/>
      <c r="C66" s="15"/>
      <c r="D66" s="20"/>
      <c r="E66" s="20"/>
      <c r="F66" s="20"/>
      <c r="G66" s="20"/>
      <c r="H66" s="20"/>
      <c r="I66" s="20"/>
      <c r="J66" s="21"/>
      <c r="K66" s="6"/>
      <c r="L66" s="6"/>
      <c r="M66" s="6"/>
      <c r="N66" s="6"/>
      <c r="O66" s="158"/>
      <c r="P66" s="157"/>
      <c r="Q66" s="157"/>
      <c r="R66" s="972"/>
      <c r="S66" s="158"/>
      <c r="T66" s="158"/>
      <c r="U66" s="158"/>
      <c r="V66" s="158"/>
      <c r="W66" s="158"/>
      <c r="X66" s="973"/>
      <c r="Y66" s="974"/>
      <c r="Z66" s="158"/>
      <c r="AA66" s="158"/>
    </row>
    <row r="67" spans="1:27" ht="16.8" thickBot="1">
      <c r="A67" s="80"/>
      <c r="B67" s="20"/>
      <c r="C67" s="20"/>
      <c r="D67" s="20"/>
      <c r="E67" s="81"/>
      <c r="F67" s="82"/>
      <c r="G67" s="81"/>
      <c r="H67" s="81"/>
      <c r="I67" s="81"/>
      <c r="J67" s="81"/>
      <c r="K67" s="81"/>
      <c r="L67" s="81"/>
      <c r="M67" s="81"/>
      <c r="N67" s="1004"/>
      <c r="O67" s="158"/>
      <c r="P67" s="157"/>
      <c r="Q67" s="157"/>
      <c r="R67" s="972"/>
      <c r="S67" s="158"/>
      <c r="T67" s="158"/>
      <c r="U67" s="158"/>
      <c r="V67" s="158"/>
      <c r="W67" s="158"/>
      <c r="X67" s="973"/>
      <c r="Y67" s="974"/>
      <c r="Z67" s="158"/>
      <c r="AA67" s="158"/>
    </row>
    <row r="68" spans="1:27" ht="17.399999999999999" thickBot="1">
      <c r="A68" s="234" t="s">
        <v>199</v>
      </c>
      <c r="B68" s="86" t="s">
        <v>200</v>
      </c>
      <c r="C68" s="86" t="s">
        <v>60</v>
      </c>
      <c r="D68" s="235" t="s">
        <v>58</v>
      </c>
      <c r="E68" s="230" t="s">
        <v>1</v>
      </c>
      <c r="F68" s="541" t="s">
        <v>59</v>
      </c>
      <c r="G68" s="230" t="s">
        <v>57</v>
      </c>
      <c r="H68" s="231" t="s">
        <v>61</v>
      </c>
      <c r="I68" s="946" t="s">
        <v>999</v>
      </c>
      <c r="J68" s="84" t="s">
        <v>63</v>
      </c>
      <c r="K68" s="226" t="s">
        <v>64</v>
      </c>
      <c r="L68" s="226" t="s">
        <v>65</v>
      </c>
      <c r="M68" s="227" t="s">
        <v>66</v>
      </c>
      <c r="N68" s="227" t="s">
        <v>67</v>
      </c>
      <c r="O68" s="158"/>
      <c r="P68" s="157"/>
      <c r="Q68" s="157"/>
      <c r="R68" s="972"/>
      <c r="S68" s="158"/>
      <c r="T68" s="158"/>
      <c r="U68" s="158"/>
      <c r="V68" s="158"/>
      <c r="W68" s="158"/>
      <c r="X68" s="973"/>
      <c r="Y68" s="974"/>
      <c r="Z68" s="158"/>
      <c r="AA68" s="158"/>
    </row>
    <row r="69" spans="1:27" ht="16.8">
      <c r="A69" s="307" t="s">
        <v>718</v>
      </c>
      <c r="B69" s="537">
        <v>21.25</v>
      </c>
      <c r="C69" s="537">
        <v>18</v>
      </c>
      <c r="D69" s="537">
        <v>21268</v>
      </c>
      <c r="E69" s="977" t="s">
        <v>994</v>
      </c>
      <c r="F69" s="975">
        <v>22200</v>
      </c>
      <c r="G69" s="975"/>
      <c r="H69" s="975"/>
      <c r="I69" s="975"/>
      <c r="J69" s="975"/>
      <c r="K69" s="983"/>
      <c r="L69" s="983"/>
      <c r="M69" s="983"/>
      <c r="N69" s="1005" t="s">
        <v>717</v>
      </c>
      <c r="O69" s="158"/>
      <c r="P69" s="158"/>
      <c r="Q69" s="158"/>
      <c r="R69" s="158"/>
    </row>
    <row r="70" spans="1:27" ht="16.8">
      <c r="A70" s="238"/>
      <c r="B70" s="292">
        <v>21.25</v>
      </c>
      <c r="C70" s="292">
        <v>18</v>
      </c>
      <c r="D70" s="292">
        <v>21268</v>
      </c>
      <c r="E70" s="978"/>
      <c r="F70" s="976">
        <v>22200</v>
      </c>
      <c r="G70" s="976">
        <v>37</v>
      </c>
      <c r="H70" s="976">
        <v>133</v>
      </c>
      <c r="I70" s="976"/>
      <c r="J70" s="976"/>
      <c r="K70" s="241"/>
      <c r="L70" s="241"/>
      <c r="M70" s="241"/>
      <c r="N70" s="162"/>
      <c r="O70" s="158"/>
      <c r="P70" s="158"/>
      <c r="Q70" s="158"/>
      <c r="R70" s="158"/>
    </row>
    <row r="71" spans="1:27" ht="16.8">
      <c r="A71" s="247"/>
      <c r="B71" s="293">
        <v>21.2</v>
      </c>
      <c r="C71" s="293">
        <v>18</v>
      </c>
      <c r="D71" s="293">
        <v>21218</v>
      </c>
      <c r="E71" s="978" t="s">
        <v>1413</v>
      </c>
      <c r="F71" s="976">
        <v>36000</v>
      </c>
      <c r="G71" s="976">
        <v>30</v>
      </c>
      <c r="H71" s="976">
        <v>108</v>
      </c>
      <c r="I71" s="976"/>
      <c r="J71" s="976"/>
      <c r="K71" s="241"/>
      <c r="L71" s="241"/>
      <c r="M71" s="241"/>
      <c r="N71" s="164"/>
      <c r="O71" s="158"/>
      <c r="P71" s="158"/>
      <c r="Q71" s="158"/>
      <c r="R71" s="158"/>
    </row>
    <row r="72" spans="1:27" ht="17.399999999999999" thickBot="1">
      <c r="A72" s="259"/>
      <c r="B72" s="980">
        <v>21.2</v>
      </c>
      <c r="C72" s="980">
        <v>18</v>
      </c>
      <c r="D72" s="980">
        <v>21218</v>
      </c>
      <c r="E72" s="981" t="s">
        <v>1414</v>
      </c>
      <c r="F72" s="982">
        <v>45850</v>
      </c>
      <c r="G72" s="982">
        <v>39</v>
      </c>
      <c r="H72" s="982">
        <v>137</v>
      </c>
      <c r="I72" s="982"/>
      <c r="J72" s="982"/>
      <c r="K72" s="1009"/>
      <c r="L72" s="1009"/>
      <c r="M72" s="1009"/>
      <c r="N72" s="305"/>
      <c r="O72" s="158"/>
      <c r="P72" s="158"/>
      <c r="Q72" s="158"/>
      <c r="R72" s="158"/>
    </row>
    <row r="73" spans="1:27" ht="17.399999999999999" thickBot="1">
      <c r="A73" s="987"/>
      <c r="B73" s="988"/>
      <c r="C73" s="988"/>
      <c r="D73" s="988">
        <f>SUM(D69:D72)</f>
        <v>84972</v>
      </c>
      <c r="E73" s="985"/>
      <c r="F73" s="986">
        <f>SUM(F69:F72)</f>
        <v>126250</v>
      </c>
      <c r="G73" s="986">
        <f>SUM(G70:G72)</f>
        <v>106</v>
      </c>
      <c r="H73" s="986">
        <f>SUM(H70:H72)</f>
        <v>378</v>
      </c>
      <c r="I73" s="986"/>
      <c r="J73" s="986">
        <f>SUM(F73-G73-H73)</f>
        <v>125766</v>
      </c>
      <c r="K73" s="1011">
        <f>SUM(J73-D73)</f>
        <v>40794</v>
      </c>
      <c r="L73" s="1010"/>
      <c r="M73" s="1010"/>
      <c r="N73" s="1006"/>
      <c r="O73" s="1008"/>
      <c r="P73" s="1008"/>
      <c r="Q73" s="1008"/>
      <c r="R73" s="158"/>
    </row>
    <row r="74" spans="1:27" ht="16.8">
      <c r="A74" s="983"/>
      <c r="B74" s="984"/>
      <c r="C74" s="984"/>
      <c r="D74" s="984"/>
      <c r="E74" s="977"/>
      <c r="F74" s="975"/>
      <c r="G74" s="975"/>
      <c r="H74" s="975"/>
      <c r="I74" s="975"/>
      <c r="J74" s="975"/>
      <c r="K74" s="121"/>
      <c r="L74" s="121"/>
      <c r="M74" s="121"/>
      <c r="N74" s="1007"/>
      <c r="O74" s="158"/>
      <c r="P74" s="158"/>
      <c r="Q74" s="158"/>
      <c r="R74" s="158"/>
    </row>
    <row r="75" spans="1:27" ht="16.8">
      <c r="A75" s="241"/>
      <c r="B75" s="536"/>
      <c r="C75" s="536"/>
      <c r="D75" s="536"/>
      <c r="E75" s="978"/>
      <c r="F75" s="976"/>
      <c r="G75" s="976"/>
      <c r="H75" s="976"/>
      <c r="I75" s="976"/>
      <c r="J75" s="976"/>
      <c r="K75" s="25"/>
      <c r="L75" s="25"/>
      <c r="M75" s="25"/>
      <c r="N75" s="164"/>
      <c r="O75" s="158"/>
      <c r="P75" s="158"/>
      <c r="Q75" s="158"/>
      <c r="R75" s="158"/>
    </row>
    <row r="76" spans="1:27" ht="16.8">
      <c r="A76" s="241"/>
      <c r="B76" s="536"/>
      <c r="C76" s="536"/>
      <c r="D76" s="536"/>
      <c r="E76" s="978"/>
      <c r="F76" s="976"/>
      <c r="G76" s="976"/>
      <c r="H76" s="976"/>
      <c r="I76" s="976"/>
      <c r="J76" s="976"/>
      <c r="K76" s="25"/>
      <c r="L76" s="25"/>
      <c r="M76" s="25"/>
      <c r="N76" s="164"/>
      <c r="O76" s="158"/>
      <c r="P76" s="158"/>
      <c r="Q76" s="158"/>
      <c r="R76" s="158"/>
    </row>
    <row r="77" spans="1:27" ht="16.8">
      <c r="A77" s="241"/>
      <c r="B77" s="536"/>
      <c r="C77" s="536"/>
      <c r="D77" s="536"/>
      <c r="E77" s="978"/>
      <c r="F77" s="976"/>
      <c r="G77" s="976"/>
      <c r="H77" s="976"/>
      <c r="I77" s="976"/>
      <c r="J77" s="976"/>
      <c r="K77" s="25"/>
      <c r="L77" s="25"/>
      <c r="M77" s="25"/>
      <c r="N77" s="164"/>
      <c r="O77" s="158"/>
      <c r="P77" s="158"/>
      <c r="Q77" s="158"/>
      <c r="R77" s="158"/>
    </row>
    <row r="78" spans="1:27" ht="16.8">
      <c r="A78" s="241"/>
      <c r="B78" s="536"/>
      <c r="C78" s="536"/>
      <c r="D78" s="536"/>
      <c r="E78" s="978"/>
      <c r="F78" s="976"/>
      <c r="G78" s="976"/>
      <c r="H78" s="976"/>
      <c r="I78" s="976"/>
      <c r="J78" s="976"/>
      <c r="K78" s="25"/>
      <c r="L78" s="25"/>
      <c r="M78" s="25"/>
      <c r="N78" s="164"/>
      <c r="O78" s="158"/>
      <c r="P78" s="158"/>
      <c r="Q78" s="158"/>
      <c r="R78" s="158"/>
    </row>
    <row r="79" spans="1:27" ht="16.8">
      <c r="A79" s="241"/>
      <c r="B79" s="536"/>
      <c r="C79" s="536"/>
      <c r="D79" s="536"/>
      <c r="E79" s="978"/>
      <c r="F79" s="976"/>
      <c r="G79" s="976"/>
      <c r="H79" s="976"/>
      <c r="I79" s="976"/>
      <c r="J79" s="976"/>
      <c r="K79" s="25"/>
      <c r="L79" s="25"/>
      <c r="M79" s="25"/>
      <c r="N79" s="164"/>
      <c r="O79" s="158"/>
      <c r="P79" s="158"/>
      <c r="Q79" s="158"/>
      <c r="R79" s="158"/>
    </row>
    <row r="80" spans="1:27" ht="16.8">
      <c r="A80" s="241"/>
      <c r="B80" s="536"/>
      <c r="C80" s="536"/>
      <c r="D80" s="536"/>
      <c r="E80" s="978"/>
      <c r="F80" s="976"/>
      <c r="G80" s="976"/>
      <c r="H80" s="976"/>
      <c r="I80" s="976"/>
      <c r="J80" s="976"/>
      <c r="K80" s="25"/>
      <c r="L80" s="25"/>
      <c r="M80" s="25"/>
      <c r="N80" s="164"/>
      <c r="O80" s="158"/>
      <c r="P80" s="158"/>
      <c r="Q80" s="158"/>
      <c r="R80" s="158"/>
    </row>
    <row r="81" spans="1:18" ht="16.8">
      <c r="A81" s="241"/>
      <c r="B81" s="241"/>
      <c r="C81" s="241"/>
      <c r="D81" s="241"/>
      <c r="E81" s="978"/>
      <c r="F81" s="976"/>
      <c r="G81" s="976"/>
      <c r="H81" s="976"/>
      <c r="I81" s="976"/>
      <c r="J81" s="976"/>
      <c r="K81" s="25"/>
      <c r="L81" s="25"/>
      <c r="M81" s="25"/>
      <c r="N81" s="164"/>
      <c r="O81" s="158"/>
      <c r="P81" s="158"/>
      <c r="Q81" s="158"/>
      <c r="R81" s="158"/>
    </row>
    <row r="82" spans="1:18">
      <c r="A82" s="241"/>
      <c r="B82" s="241"/>
      <c r="C82" s="241"/>
      <c r="D82" s="241"/>
      <c r="E82" s="979"/>
      <c r="F82" s="179"/>
      <c r="G82" s="179"/>
      <c r="H82" s="179"/>
      <c r="I82" s="179"/>
      <c r="J82" s="179"/>
      <c r="K82" s="25"/>
      <c r="L82" s="25"/>
      <c r="M82" s="25"/>
      <c r="N82" s="164"/>
      <c r="O82" s="158"/>
      <c r="P82" s="158"/>
      <c r="Q82" s="158"/>
      <c r="R82" s="158"/>
    </row>
    <row r="83" spans="1:18">
      <c r="A83" s="241"/>
      <c r="B83" s="241"/>
      <c r="C83" s="241"/>
      <c r="D83" s="241"/>
      <c r="E83" s="315"/>
      <c r="F83" s="25"/>
      <c r="G83" s="25"/>
      <c r="H83" s="25"/>
      <c r="I83" s="25"/>
      <c r="J83" s="25"/>
      <c r="K83" s="25"/>
      <c r="L83" s="25"/>
      <c r="M83" s="25"/>
      <c r="N83" s="164"/>
      <c r="O83" s="158"/>
      <c r="P83" s="158"/>
      <c r="Q83" s="158"/>
      <c r="R83" s="158"/>
    </row>
    <row r="84" spans="1:18">
      <c r="A84" s="241"/>
      <c r="B84" s="241"/>
      <c r="C84" s="241"/>
      <c r="D84" s="241"/>
      <c r="E84" s="315"/>
      <c r="F84" s="25"/>
      <c r="G84" s="25"/>
      <c r="H84" s="25"/>
      <c r="I84" s="25"/>
      <c r="J84" s="25"/>
      <c r="K84" s="25"/>
      <c r="L84" s="25"/>
      <c r="M84" s="25"/>
      <c r="N84" s="164"/>
      <c r="O84" s="158"/>
      <c r="P84" s="158"/>
      <c r="Q84" s="158"/>
      <c r="R84" s="158"/>
    </row>
    <row r="85" spans="1:18">
      <c r="A85" s="25"/>
      <c r="B85" s="25"/>
      <c r="C85" s="25"/>
      <c r="D85" s="25"/>
      <c r="E85" s="315"/>
      <c r="F85" s="25"/>
      <c r="G85" s="25"/>
      <c r="H85" s="25"/>
      <c r="I85" s="25"/>
      <c r="J85" s="25"/>
      <c r="K85" s="25"/>
      <c r="L85" s="25"/>
      <c r="M85" s="25"/>
      <c r="N85" s="164"/>
      <c r="O85" s="158"/>
      <c r="P85" s="158"/>
      <c r="Q85" s="158"/>
      <c r="R85" s="158"/>
    </row>
    <row r="86" spans="1:18">
      <c r="A86" s="25"/>
      <c r="B86" s="25"/>
      <c r="C86" s="25"/>
      <c r="D86" s="25"/>
      <c r="E86" s="22"/>
      <c r="F86" s="25"/>
      <c r="G86" s="25"/>
      <c r="H86" s="25"/>
      <c r="I86" s="25"/>
      <c r="J86" s="25"/>
      <c r="K86" s="25"/>
      <c r="L86" s="25"/>
      <c r="M86" s="25"/>
      <c r="N86" s="164"/>
      <c r="O86" s="158"/>
      <c r="P86" s="158"/>
      <c r="Q86" s="158"/>
      <c r="R86" s="158"/>
    </row>
    <row r="87" spans="1:18">
      <c r="A87" s="25"/>
      <c r="B87" s="25"/>
      <c r="C87" s="25"/>
      <c r="D87" s="25"/>
      <c r="E87" s="22"/>
      <c r="F87" s="25"/>
      <c r="G87" s="25"/>
      <c r="H87" s="25"/>
      <c r="I87" s="25"/>
      <c r="J87" s="25"/>
      <c r="K87" s="25"/>
      <c r="L87" s="25"/>
      <c r="M87" s="25"/>
      <c r="N87" s="164"/>
      <c r="O87" s="158"/>
      <c r="P87" s="158"/>
      <c r="Q87" s="158"/>
      <c r="R87" s="158"/>
    </row>
    <row r="88" spans="1:1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164"/>
      <c r="O88" s="158"/>
      <c r="P88" s="158"/>
      <c r="Q88" s="158"/>
      <c r="R88" s="158"/>
    </row>
    <row r="89" spans="1:18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164"/>
      <c r="O89" s="158"/>
      <c r="P89" s="158"/>
      <c r="Q89" s="158"/>
      <c r="R89" s="158"/>
    </row>
    <row r="90" spans="1:18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164"/>
      <c r="O90" s="158"/>
      <c r="P90" s="158"/>
      <c r="Q90" s="158"/>
      <c r="R90" s="158"/>
    </row>
    <row r="91" spans="1:18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164"/>
      <c r="O91" s="158"/>
      <c r="P91" s="158"/>
      <c r="Q91" s="158"/>
      <c r="R91" s="158"/>
    </row>
    <row r="92" spans="1:18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164"/>
      <c r="O92" s="158"/>
      <c r="P92" s="158"/>
      <c r="Q92" s="158"/>
      <c r="R92" s="158"/>
    </row>
    <row r="93" spans="1:18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164"/>
      <c r="O93" s="158"/>
      <c r="P93" s="158"/>
      <c r="Q93" s="158"/>
      <c r="R93" s="158"/>
    </row>
    <row r="94" spans="1:18">
      <c r="O94" s="158"/>
      <c r="P94" s="158"/>
      <c r="Q94" s="158"/>
      <c r="R94" s="158"/>
    </row>
    <row r="95" spans="1:18">
      <c r="O95" s="158"/>
      <c r="P95" s="158"/>
      <c r="Q95" s="158"/>
      <c r="R95" s="158"/>
    </row>
    <row r="96" spans="1:18">
      <c r="O96" s="158"/>
      <c r="P96" s="158"/>
      <c r="Q96" s="158"/>
      <c r="R96" s="158"/>
    </row>
    <row r="97" spans="15:18">
      <c r="O97" s="158"/>
      <c r="P97" s="158"/>
      <c r="Q97" s="158"/>
      <c r="R97" s="158"/>
    </row>
    <row r="98" spans="15:18">
      <c r="O98" s="158"/>
      <c r="P98" s="158"/>
      <c r="Q98" s="158"/>
      <c r="R98" s="158"/>
    </row>
    <row r="99" spans="15:18">
      <c r="O99" s="158"/>
      <c r="P99" s="158"/>
      <c r="Q99" s="158"/>
      <c r="R99" s="158"/>
    </row>
    <row r="100" spans="15:18">
      <c r="O100" s="158"/>
      <c r="P100" s="158"/>
      <c r="Q100" s="158"/>
      <c r="R100" s="158"/>
    </row>
    <row r="101" spans="15:18">
      <c r="O101" s="158"/>
      <c r="P101" s="158"/>
      <c r="Q101" s="158"/>
      <c r="R101" s="158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topLeftCell="A91" workbookViewId="0">
      <selection activeCell="A87" sqref="A87:XFD87"/>
    </sheetView>
  </sheetViews>
  <sheetFormatPr defaultRowHeight="16.2"/>
  <cols>
    <col min="1" max="1" width="9.33203125" bestFit="1" customWidth="1"/>
    <col min="5" max="5" width="9.109375" customWidth="1"/>
    <col min="6" max="6" width="9" style="349"/>
    <col min="12" max="12" width="10.109375" bestFit="1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  <col min="26" max="26" width="10.6640625" customWidth="1"/>
  </cols>
  <sheetData>
    <row r="1" spans="1:26">
      <c r="A1" s="22" t="s">
        <v>709</v>
      </c>
      <c r="B1" s="22" t="s">
        <v>636</v>
      </c>
      <c r="C1" s="22">
        <v>10993</v>
      </c>
      <c r="D1" s="22"/>
      <c r="E1" s="22"/>
      <c r="F1" s="332"/>
      <c r="G1" s="22"/>
      <c r="H1" s="22"/>
      <c r="I1" s="22"/>
      <c r="J1" s="22"/>
      <c r="K1" s="22"/>
      <c r="L1" s="22"/>
      <c r="M1" s="22"/>
      <c r="N1" s="25"/>
    </row>
    <row r="2" spans="1:26">
      <c r="A2" s="22"/>
      <c r="B2" s="22" t="s">
        <v>734</v>
      </c>
      <c r="C2" s="22">
        <v>4167</v>
      </c>
      <c r="D2" s="22"/>
      <c r="E2" s="22"/>
      <c r="F2" s="332"/>
      <c r="G2" s="22"/>
      <c r="H2" s="22"/>
      <c r="I2" s="22"/>
      <c r="J2" s="22"/>
      <c r="K2" s="22"/>
      <c r="L2" s="22"/>
      <c r="M2" s="22"/>
      <c r="N2" s="25"/>
    </row>
    <row r="3" spans="1:26">
      <c r="A3" s="22"/>
      <c r="B3" s="22"/>
      <c r="C3" s="22"/>
      <c r="D3" s="22"/>
      <c r="E3" s="22"/>
      <c r="F3" s="332"/>
      <c r="G3" s="22"/>
      <c r="H3" s="22"/>
      <c r="I3" s="22"/>
      <c r="J3" s="22"/>
      <c r="K3" s="22"/>
      <c r="L3" s="22"/>
      <c r="M3" s="22"/>
      <c r="N3" s="25"/>
    </row>
    <row r="4" spans="1:26">
      <c r="A4" s="22"/>
      <c r="B4" s="22"/>
      <c r="C4" s="22"/>
      <c r="D4" s="22"/>
      <c r="E4" s="22"/>
      <c r="F4" s="332"/>
      <c r="G4" s="22"/>
      <c r="H4" s="22"/>
      <c r="I4" s="22"/>
      <c r="J4" s="22"/>
      <c r="K4" s="22"/>
      <c r="L4" s="22"/>
      <c r="M4" s="22"/>
      <c r="N4" s="25"/>
    </row>
    <row r="5" spans="1:26">
      <c r="A5" s="22"/>
      <c r="B5" s="22"/>
      <c r="C5" s="22"/>
      <c r="D5" s="22"/>
      <c r="E5" s="22"/>
      <c r="F5" s="332"/>
      <c r="G5" s="22"/>
      <c r="H5" s="22"/>
      <c r="I5" s="22"/>
      <c r="J5" s="22"/>
      <c r="K5" s="22"/>
      <c r="L5" s="22"/>
      <c r="M5" s="22"/>
      <c r="N5" s="25"/>
    </row>
    <row r="6" spans="1:26">
      <c r="A6" s="22"/>
      <c r="B6" s="22"/>
      <c r="C6" s="22"/>
      <c r="D6" s="22"/>
      <c r="E6" s="22"/>
      <c r="F6" s="332"/>
      <c r="G6" s="22"/>
      <c r="H6" s="22"/>
      <c r="I6" s="22"/>
      <c r="J6" s="22"/>
      <c r="K6" s="22"/>
      <c r="L6" s="22"/>
      <c r="M6" s="22"/>
      <c r="N6" s="25"/>
    </row>
    <row r="7" spans="1:26">
      <c r="A7" s="22"/>
      <c r="B7" s="22"/>
      <c r="C7" s="22"/>
      <c r="D7" s="22"/>
      <c r="E7" s="22"/>
      <c r="F7" s="332"/>
      <c r="G7" s="22"/>
      <c r="H7" s="22"/>
      <c r="I7" s="22"/>
      <c r="J7" s="22"/>
      <c r="K7" s="22"/>
      <c r="L7" s="22"/>
      <c r="M7" s="22"/>
      <c r="N7" s="25"/>
    </row>
    <row r="8" spans="1:26">
      <c r="A8" s="22"/>
      <c r="B8" s="22"/>
      <c r="C8" s="22"/>
      <c r="D8" s="25"/>
      <c r="E8" s="25"/>
      <c r="F8" s="333"/>
      <c r="G8" s="25"/>
      <c r="H8" s="25"/>
      <c r="I8" s="25"/>
      <c r="J8" s="25"/>
      <c r="K8" s="25"/>
      <c r="L8" s="25"/>
      <c r="M8" s="25"/>
      <c r="N8" s="25"/>
    </row>
    <row r="10" spans="1:26" ht="16.8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334" t="s">
        <v>5</v>
      </c>
      <c r="G10" s="2" t="s">
        <v>6</v>
      </c>
      <c r="H10" s="3"/>
      <c r="I10" s="4"/>
      <c r="J10" s="4"/>
      <c r="K10" s="5"/>
      <c r="L10" s="6"/>
      <c r="M10" s="6"/>
      <c r="N10" s="6"/>
      <c r="O10" s="7"/>
      <c r="P10" s="8" t="s">
        <v>7</v>
      </c>
      <c r="Q10" s="146" t="s">
        <v>615</v>
      </c>
      <c r="R10" s="10"/>
      <c r="S10" s="11"/>
      <c r="T10" s="11"/>
      <c r="U10" s="11"/>
      <c r="V10" s="11"/>
      <c r="W10" s="11"/>
      <c r="X10" s="12"/>
      <c r="Y10" s="9"/>
    </row>
    <row r="11" spans="1:26" ht="16.8">
      <c r="A11" s="375" t="s">
        <v>290</v>
      </c>
      <c r="B11" s="14"/>
      <c r="C11" s="15"/>
      <c r="D11" s="15"/>
      <c r="E11" s="15"/>
      <c r="F11" s="335"/>
      <c r="G11" s="2" t="s">
        <v>8</v>
      </c>
      <c r="H11" s="16"/>
      <c r="I11" s="17"/>
      <c r="J11" s="18"/>
      <c r="K11" s="5"/>
      <c r="L11" s="6"/>
      <c r="M11" s="6"/>
      <c r="N11" s="6"/>
      <c r="O11" s="7"/>
      <c r="P11" s="11" t="s">
        <v>9</v>
      </c>
      <c r="Q11" s="9" t="s">
        <v>10</v>
      </c>
      <c r="R11" s="10" t="s">
        <v>11</v>
      </c>
      <c r="S11" s="11" t="s">
        <v>12</v>
      </c>
      <c r="T11" s="11" t="s">
        <v>13</v>
      </c>
      <c r="U11" s="11" t="s">
        <v>14</v>
      </c>
      <c r="V11" s="11" t="s">
        <v>15</v>
      </c>
      <c r="W11" s="11" t="s">
        <v>16</v>
      </c>
      <c r="X11" s="12" t="s">
        <v>17</v>
      </c>
      <c r="Y11" s="9" t="s">
        <v>18</v>
      </c>
      <c r="Z11" s="9" t="s">
        <v>484</v>
      </c>
    </row>
    <row r="12" spans="1:26">
      <c r="A12" s="375">
        <v>1101</v>
      </c>
      <c r="B12" s="15"/>
      <c r="C12" s="15"/>
      <c r="D12" s="15"/>
      <c r="E12" s="15"/>
      <c r="F12" s="335"/>
      <c r="G12" s="19"/>
      <c r="H12" s="20"/>
      <c r="I12" s="20"/>
      <c r="J12" s="21"/>
      <c r="K12" s="6"/>
      <c r="L12" s="6"/>
      <c r="M12" s="6"/>
      <c r="N12" s="6"/>
      <c r="P12" s="22" t="s">
        <v>292</v>
      </c>
      <c r="Q12" s="23">
        <v>3.0499999999999999E-2</v>
      </c>
      <c r="R12" s="107" t="s">
        <v>293</v>
      </c>
      <c r="S12" s="25">
        <v>9.76</v>
      </c>
      <c r="T12" s="25">
        <v>6.12</v>
      </c>
      <c r="U12" s="25">
        <v>1.26</v>
      </c>
      <c r="V12" s="25">
        <v>4.18</v>
      </c>
      <c r="W12" s="25">
        <v>13.03</v>
      </c>
      <c r="X12" s="26" t="s">
        <v>294</v>
      </c>
      <c r="Y12" s="6"/>
      <c r="Z12" s="25"/>
    </row>
    <row r="13" spans="1:26">
      <c r="A13" s="376" t="s">
        <v>291</v>
      </c>
      <c r="B13" s="20"/>
      <c r="C13" s="20"/>
      <c r="D13" s="20"/>
      <c r="E13" s="20"/>
      <c r="F13" s="336"/>
      <c r="G13" s="20"/>
      <c r="H13" s="20"/>
      <c r="I13" s="20"/>
      <c r="J13" s="21"/>
      <c r="K13" s="6"/>
      <c r="L13" s="6"/>
      <c r="M13" s="6"/>
      <c r="N13" s="6"/>
      <c r="P13" s="22"/>
      <c r="Q13" s="23">
        <v>2.7900000000000001E-2</v>
      </c>
      <c r="R13" s="108" t="s">
        <v>295</v>
      </c>
      <c r="S13" s="25"/>
      <c r="T13" s="25"/>
      <c r="U13" s="25"/>
      <c r="V13" s="25"/>
      <c r="W13" s="25"/>
      <c r="X13" s="26"/>
      <c r="Y13" s="6"/>
      <c r="Z13" s="25"/>
    </row>
    <row r="14" spans="1:26" ht="16.8">
      <c r="A14" s="29" t="s">
        <v>19</v>
      </c>
      <c r="B14" s="30" t="s">
        <v>20</v>
      </c>
      <c r="C14" s="30" t="s">
        <v>21</v>
      </c>
      <c r="D14" s="30" t="s">
        <v>22</v>
      </c>
      <c r="E14" s="30" t="s">
        <v>23</v>
      </c>
      <c r="F14" s="337"/>
      <c r="G14" s="32" t="s">
        <v>24</v>
      </c>
      <c r="H14" s="32" t="s">
        <v>25</v>
      </c>
      <c r="I14" s="33" t="s">
        <v>26</v>
      </c>
      <c r="J14" s="34" t="s">
        <v>27</v>
      </c>
      <c r="K14" s="35"/>
      <c r="L14" s="6"/>
      <c r="M14" s="6"/>
      <c r="N14" s="6"/>
      <c r="P14" s="22"/>
      <c r="Q14" s="22"/>
      <c r="T14" s="25"/>
      <c r="U14" s="25"/>
      <c r="V14" s="25"/>
      <c r="W14" s="25"/>
      <c r="X14" s="26"/>
      <c r="Y14" s="6"/>
      <c r="Z14" s="25"/>
    </row>
    <row r="15" spans="1:26">
      <c r="A15" s="36"/>
      <c r="B15" s="31"/>
      <c r="C15" s="31"/>
      <c r="D15" s="31"/>
      <c r="E15" s="31"/>
      <c r="F15" s="337"/>
      <c r="G15" s="37"/>
      <c r="H15" s="37"/>
      <c r="I15" s="37"/>
      <c r="J15" s="6"/>
      <c r="K15" s="6"/>
      <c r="L15" s="6"/>
      <c r="M15" s="6"/>
      <c r="N15" s="6"/>
      <c r="P15" s="22"/>
      <c r="Q15" s="23"/>
      <c r="R15" s="186" t="s">
        <v>490</v>
      </c>
      <c r="S15" s="205"/>
      <c r="T15" s="25"/>
      <c r="U15" s="25"/>
      <c r="V15" s="25"/>
      <c r="W15" s="25"/>
      <c r="X15" s="26"/>
      <c r="Y15" s="6"/>
      <c r="Z15" s="25"/>
    </row>
    <row r="16" spans="1:26">
      <c r="A16" s="39"/>
      <c r="B16" s="31"/>
      <c r="C16" s="31"/>
      <c r="D16" s="31"/>
      <c r="E16" s="31"/>
      <c r="F16" s="337"/>
      <c r="G16" s="37"/>
      <c r="H16" s="37"/>
      <c r="I16" s="37"/>
      <c r="J16" s="6"/>
      <c r="K16" s="6"/>
      <c r="L16" s="6"/>
      <c r="M16" s="6"/>
      <c r="N16" s="6"/>
      <c r="P16" s="22"/>
      <c r="Q16" s="22"/>
      <c r="R16" s="205" t="s">
        <v>485</v>
      </c>
      <c r="S16" s="205"/>
      <c r="T16" s="25"/>
      <c r="U16" s="25"/>
      <c r="V16" s="25"/>
      <c r="W16" s="25"/>
      <c r="X16" s="26"/>
      <c r="Y16" s="6"/>
      <c r="Z16" s="25"/>
    </row>
    <row r="17" spans="1:26">
      <c r="A17" s="36"/>
      <c r="B17" s="31"/>
      <c r="C17" s="31"/>
      <c r="D17" s="31"/>
      <c r="E17" s="31"/>
      <c r="F17" s="337" t="s">
        <v>28</v>
      </c>
      <c r="G17" s="37"/>
      <c r="H17" s="37"/>
      <c r="I17" s="37"/>
      <c r="J17" s="6"/>
      <c r="K17" s="6"/>
      <c r="L17" s="6"/>
      <c r="M17" s="6"/>
      <c r="N17" s="6"/>
      <c r="P17" s="22"/>
      <c r="Q17" s="22"/>
      <c r="R17" s="205" t="s">
        <v>486</v>
      </c>
      <c r="S17" s="205"/>
      <c r="T17" s="25"/>
      <c r="U17" s="25"/>
      <c r="V17" s="25"/>
      <c r="W17" s="25"/>
      <c r="X17" s="26"/>
      <c r="Y17" s="6"/>
      <c r="Z17" s="25"/>
    </row>
    <row r="18" spans="1:26">
      <c r="A18" s="40"/>
      <c r="B18" s="31"/>
      <c r="C18" s="31"/>
      <c r="D18" s="31"/>
      <c r="E18" s="31"/>
      <c r="F18" s="335"/>
      <c r="G18" s="37"/>
      <c r="H18" s="37"/>
      <c r="I18" s="37"/>
      <c r="J18" s="6"/>
      <c r="K18" s="6"/>
      <c r="L18" s="6"/>
      <c r="M18" s="6"/>
      <c r="N18" s="6"/>
      <c r="P18" s="22"/>
      <c r="Q18" s="22"/>
      <c r="R18" s="205" t="s">
        <v>491</v>
      </c>
      <c r="S18" s="205"/>
      <c r="T18" s="25"/>
      <c r="U18" s="25"/>
      <c r="V18" s="111"/>
      <c r="W18" s="25"/>
      <c r="X18" s="26"/>
      <c r="Y18" s="6"/>
      <c r="Z18" s="25"/>
    </row>
    <row r="19" spans="1:26" ht="16.8">
      <c r="A19" s="41" t="s">
        <v>29</v>
      </c>
      <c r="B19" s="42" t="s">
        <v>30</v>
      </c>
      <c r="C19" s="42" t="s">
        <v>31</v>
      </c>
      <c r="D19" s="42" t="s">
        <v>32</v>
      </c>
      <c r="E19" s="42" t="s">
        <v>33</v>
      </c>
      <c r="F19" s="338"/>
      <c r="G19" s="44" t="s">
        <v>34</v>
      </c>
      <c r="H19" s="44" t="s">
        <v>35</v>
      </c>
      <c r="I19" s="44" t="s">
        <v>36</v>
      </c>
      <c r="J19" s="45" t="s">
        <v>37</v>
      </c>
      <c r="K19" s="46"/>
      <c r="L19" s="47"/>
      <c r="M19" s="48"/>
      <c r="N19" s="6"/>
      <c r="P19" s="22"/>
      <c r="Q19" s="22"/>
      <c r="R19" s="181" t="s">
        <v>488</v>
      </c>
      <c r="S19" s="181"/>
      <c r="T19" s="25"/>
      <c r="U19" s="25"/>
      <c r="V19" s="25"/>
      <c r="W19" s="25"/>
      <c r="X19" s="26"/>
      <c r="Y19" s="6"/>
      <c r="Z19" s="25"/>
    </row>
    <row r="20" spans="1:26" ht="16.8">
      <c r="A20" s="36"/>
      <c r="B20" s="49"/>
      <c r="C20" s="49"/>
      <c r="D20" s="49"/>
      <c r="E20" s="49"/>
      <c r="F20" s="338"/>
      <c r="G20" s="50"/>
      <c r="H20" s="50"/>
      <c r="I20" s="50"/>
      <c r="J20" s="51" t="s">
        <v>38</v>
      </c>
      <c r="K20" s="52"/>
      <c r="L20" s="52"/>
      <c r="M20" s="52"/>
      <c r="N20" s="6"/>
      <c r="P20" s="22"/>
      <c r="Q20" s="22"/>
      <c r="R20" s="181" t="s">
        <v>489</v>
      </c>
      <c r="S20" s="181"/>
      <c r="T20" s="25"/>
      <c r="U20" s="25"/>
      <c r="V20" s="25"/>
      <c r="W20" s="25"/>
      <c r="X20" s="26"/>
      <c r="Y20" s="6"/>
      <c r="Z20" s="25"/>
    </row>
    <row r="21" spans="1:26" ht="16.8">
      <c r="A21" s="39"/>
      <c r="B21" s="49"/>
      <c r="C21" s="49"/>
      <c r="D21" s="49"/>
      <c r="E21" s="49"/>
      <c r="F21" s="338"/>
      <c r="G21" s="50"/>
      <c r="H21" s="50"/>
      <c r="I21" s="50"/>
      <c r="J21" s="45" t="s">
        <v>39</v>
      </c>
      <c r="K21" s="53"/>
      <c r="L21" s="53"/>
      <c r="M21" s="53"/>
      <c r="N21" s="6"/>
      <c r="P21" s="22"/>
      <c r="Q21" s="22"/>
      <c r="R21" s="181" t="s">
        <v>487</v>
      </c>
      <c r="S21" s="181"/>
      <c r="T21" s="25"/>
      <c r="U21" s="25"/>
      <c r="V21" s="121"/>
      <c r="W21" s="121"/>
      <c r="X21" s="177"/>
      <c r="Y21" s="65"/>
      <c r="Z21" s="121"/>
    </row>
    <row r="22" spans="1:26" ht="16.8">
      <c r="A22" s="36"/>
      <c r="B22" s="49"/>
      <c r="C22" s="49"/>
      <c r="D22" s="49"/>
      <c r="E22" s="49"/>
      <c r="F22" s="338"/>
      <c r="G22" s="50"/>
      <c r="H22" s="50"/>
      <c r="I22" s="50"/>
      <c r="J22" s="45" t="s">
        <v>40</v>
      </c>
      <c r="K22" s="54"/>
      <c r="L22" s="54"/>
      <c r="M22" s="54"/>
      <c r="N22" s="6"/>
      <c r="P22" s="22"/>
      <c r="Q22" s="22"/>
      <c r="R22" s="25"/>
      <c r="S22" s="25"/>
      <c r="T22" s="25"/>
      <c r="U22" s="25"/>
      <c r="V22" s="25"/>
      <c r="W22" s="25"/>
      <c r="X22" s="55"/>
      <c r="Y22" s="6"/>
      <c r="Z22" s="25"/>
    </row>
    <row r="23" spans="1:26" ht="16.8">
      <c r="A23" s="36"/>
      <c r="B23" s="15"/>
      <c r="C23" s="15"/>
      <c r="D23" s="15"/>
      <c r="E23" s="49"/>
      <c r="F23" s="339"/>
      <c r="G23" s="15"/>
      <c r="H23" s="56"/>
      <c r="I23" s="56"/>
      <c r="J23" s="45" t="s">
        <v>41</v>
      </c>
      <c r="K23" s="57"/>
      <c r="L23" s="53"/>
      <c r="M23" s="53"/>
      <c r="N23" s="6"/>
      <c r="P23" s="22"/>
      <c r="Q23" s="22"/>
      <c r="R23" s="24"/>
      <c r="S23" s="25"/>
      <c r="T23" s="25"/>
      <c r="U23" s="25"/>
      <c r="V23" s="25" t="s">
        <v>42</v>
      </c>
      <c r="W23" s="25"/>
      <c r="X23" s="55"/>
      <c r="Y23" s="6"/>
      <c r="Z23" s="25"/>
    </row>
    <row r="24" spans="1:26" ht="16.8">
      <c r="A24" s="58" t="s">
        <v>43</v>
      </c>
      <c r="B24" s="59" t="s">
        <v>44</v>
      </c>
      <c r="C24" s="59" t="s">
        <v>45</v>
      </c>
      <c r="D24" s="59" t="s">
        <v>46</v>
      </c>
      <c r="E24" s="60" t="s">
        <v>47</v>
      </c>
      <c r="F24" s="340"/>
      <c r="G24" s="61"/>
      <c r="H24" s="62"/>
      <c r="I24" s="63"/>
      <c r="J24" s="64"/>
      <c r="K24" s="65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  <c r="Z24" s="25"/>
    </row>
    <row r="25" spans="1:26">
      <c r="A25" s="36"/>
      <c r="B25" s="66"/>
      <c r="C25" s="66"/>
      <c r="D25" s="66"/>
      <c r="E25" s="66"/>
      <c r="F25" s="341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  <c r="Z25" s="25"/>
    </row>
    <row r="26" spans="1:26">
      <c r="A26" s="39"/>
      <c r="B26" s="66"/>
      <c r="C26" s="66"/>
      <c r="D26" s="66"/>
      <c r="E26" s="66"/>
      <c r="F26" s="341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  <c r="Z26" s="25"/>
    </row>
    <row r="27" spans="1:26">
      <c r="A27" s="36"/>
      <c r="B27" s="66"/>
      <c r="C27" s="66"/>
      <c r="D27" s="66"/>
      <c r="E27" s="66"/>
      <c r="F27" s="341"/>
      <c r="G27" s="15"/>
      <c r="H27" s="15"/>
      <c r="I27" s="15"/>
      <c r="J27" s="67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  <c r="Z27" s="25"/>
    </row>
    <row r="28" spans="1:26">
      <c r="A28" s="40"/>
      <c r="B28" s="66"/>
      <c r="C28" s="66"/>
      <c r="D28" s="66"/>
      <c r="E28" s="66"/>
      <c r="F28" s="341"/>
      <c r="G28" s="15"/>
      <c r="H28" s="15"/>
      <c r="I28" s="15"/>
      <c r="J28" s="67"/>
      <c r="K28" s="6"/>
      <c r="L28" s="6"/>
      <c r="M28" s="6"/>
      <c r="N28" s="6"/>
      <c r="P28" s="22"/>
      <c r="Q28" s="22"/>
      <c r="R28" s="24"/>
      <c r="S28" s="25"/>
      <c r="T28" s="25"/>
      <c r="U28" s="25"/>
      <c r="V28" s="25"/>
      <c r="W28" s="25"/>
      <c r="X28" s="55"/>
      <c r="Y28" s="6"/>
      <c r="Z28" s="25"/>
    </row>
    <row r="29" spans="1:26" ht="16.8">
      <c r="A29" s="68" t="s">
        <v>48</v>
      </c>
      <c r="B29" s="69" t="s">
        <v>49</v>
      </c>
      <c r="C29" s="69" t="s">
        <v>50</v>
      </c>
      <c r="D29" s="69" t="s">
        <v>51</v>
      </c>
      <c r="E29" s="69" t="s">
        <v>52</v>
      </c>
      <c r="F29" s="342" t="s">
        <v>53</v>
      </c>
      <c r="G29" s="71"/>
      <c r="H29" s="72"/>
      <c r="I29" s="73"/>
      <c r="J29" s="74"/>
      <c r="K29" s="5"/>
      <c r="L29" s="5"/>
      <c r="M29" s="5"/>
      <c r="N29" s="6"/>
      <c r="P29" s="22"/>
      <c r="Q29" s="22"/>
      <c r="R29" s="24"/>
      <c r="S29" s="25"/>
      <c r="T29" s="25"/>
      <c r="U29" s="25"/>
      <c r="V29" s="25"/>
      <c r="W29" s="25"/>
      <c r="X29" s="55"/>
      <c r="Y29" s="6"/>
      <c r="Z29" s="25"/>
    </row>
    <row r="30" spans="1:26" ht="19.8">
      <c r="A30" s="36"/>
      <c r="B30" s="75"/>
      <c r="C30" s="75"/>
      <c r="D30" s="75"/>
      <c r="E30" s="75"/>
      <c r="F30" s="343" t="s">
        <v>54</v>
      </c>
      <c r="G30" s="77"/>
      <c r="H30" s="77"/>
      <c r="I30" s="77"/>
      <c r="J30" s="74"/>
      <c r="K30" s="5"/>
      <c r="L30" s="5"/>
      <c r="M30" s="5"/>
      <c r="N30" s="6"/>
      <c r="P30" s="22"/>
      <c r="Q30" s="22"/>
      <c r="R30" s="24"/>
      <c r="S30" s="25"/>
      <c r="T30" s="25"/>
      <c r="U30" s="25"/>
      <c r="V30" s="25"/>
      <c r="W30" s="25"/>
      <c r="X30" s="55"/>
      <c r="Y30" s="6"/>
      <c r="Z30" s="25"/>
    </row>
    <row r="31" spans="1:26" ht="19.8">
      <c r="A31" s="39"/>
      <c r="B31" s="75"/>
      <c r="C31" s="75"/>
      <c r="D31" s="75"/>
      <c r="E31" s="75"/>
      <c r="F31" s="344" t="s">
        <v>55</v>
      </c>
      <c r="G31" s="77"/>
      <c r="H31" s="77"/>
      <c r="I31" s="77"/>
      <c r="J31" s="74"/>
      <c r="K31" s="5"/>
      <c r="L31" s="5"/>
      <c r="M31" s="5"/>
      <c r="N31" s="6"/>
      <c r="P31" s="22"/>
      <c r="Q31" s="22"/>
      <c r="R31" s="24"/>
      <c r="S31" s="25"/>
      <c r="T31" s="25"/>
      <c r="U31" s="25"/>
      <c r="V31" s="25"/>
      <c r="W31" s="25"/>
      <c r="X31" s="55"/>
      <c r="Y31" s="6"/>
      <c r="Z31" s="25"/>
    </row>
    <row r="32" spans="1:26" ht="16.8">
      <c r="A32" s="36"/>
      <c r="B32" s="75"/>
      <c r="C32" s="75"/>
      <c r="D32" s="75"/>
      <c r="E32" s="75"/>
      <c r="F32" s="345"/>
      <c r="G32" s="79"/>
      <c r="H32" s="77"/>
      <c r="I32" s="77"/>
      <c r="J32" s="74"/>
      <c r="K32" s="5"/>
      <c r="L32" s="5"/>
      <c r="M32" s="5"/>
      <c r="N32" s="6"/>
      <c r="P32" s="22"/>
      <c r="Q32" s="22"/>
      <c r="R32" s="24"/>
      <c r="S32" s="25"/>
      <c r="T32" s="25"/>
      <c r="U32" s="25"/>
      <c r="V32" s="25"/>
      <c r="W32" s="25"/>
      <c r="X32" s="55"/>
      <c r="Y32" s="6"/>
      <c r="Z32" s="25"/>
    </row>
    <row r="33" spans="1:26">
      <c r="A33" s="36"/>
      <c r="B33" s="75"/>
      <c r="C33" s="75"/>
      <c r="D33" s="75"/>
      <c r="E33" s="75"/>
      <c r="F33" s="346"/>
      <c r="G33" s="75"/>
      <c r="H33" s="15"/>
      <c r="I33" s="15"/>
      <c r="J33" s="67"/>
      <c r="K33" s="6"/>
      <c r="L33" s="6"/>
      <c r="M33" s="6"/>
      <c r="N33" s="6"/>
      <c r="P33" s="22"/>
      <c r="Q33" s="22"/>
      <c r="R33" s="24"/>
      <c r="S33" s="25"/>
      <c r="T33" s="25"/>
      <c r="U33" s="25"/>
      <c r="V33" s="25"/>
      <c r="W33" s="25"/>
      <c r="X33" s="55"/>
      <c r="Y33" s="6"/>
      <c r="Z33" s="25"/>
    </row>
    <row r="34" spans="1:26">
      <c r="A34" s="36"/>
      <c r="B34" s="15"/>
      <c r="C34" s="15"/>
      <c r="D34" s="15"/>
      <c r="E34" s="15"/>
      <c r="F34" s="335"/>
      <c r="G34" s="15"/>
      <c r="H34" s="15"/>
      <c r="I34" s="15"/>
      <c r="J34" s="67"/>
      <c r="K34" s="6"/>
      <c r="L34" s="6"/>
      <c r="M34" s="6"/>
      <c r="N34" s="6"/>
      <c r="P34" s="22"/>
      <c r="Q34" s="22"/>
      <c r="R34" s="24"/>
      <c r="S34" s="25"/>
      <c r="T34" s="25"/>
      <c r="U34" s="25"/>
      <c r="V34" s="25"/>
      <c r="W34" s="25"/>
      <c r="X34" s="55"/>
      <c r="Y34" s="6"/>
      <c r="Z34" s="25"/>
    </row>
    <row r="35" spans="1:26">
      <c r="A35" s="36"/>
      <c r="B35" s="15"/>
      <c r="C35" s="15"/>
      <c r="D35" s="15"/>
      <c r="E35" s="15"/>
      <c r="F35" s="335"/>
      <c r="G35" s="15"/>
      <c r="H35" s="15"/>
      <c r="I35" s="15"/>
      <c r="J35" s="67"/>
      <c r="K35" s="6"/>
      <c r="L35" s="6"/>
      <c r="M35" s="6"/>
      <c r="N35" s="6"/>
      <c r="P35" s="22"/>
      <c r="Q35" s="22"/>
      <c r="R35" s="24"/>
      <c r="S35" s="25"/>
      <c r="T35" s="25"/>
      <c r="U35" s="25"/>
      <c r="V35" s="25"/>
      <c r="W35" s="25"/>
      <c r="X35" s="55"/>
      <c r="Y35" s="6"/>
      <c r="Z35" s="25"/>
    </row>
    <row r="36" spans="1:26">
      <c r="A36" s="36"/>
      <c r="B36" s="15"/>
      <c r="C36" s="15"/>
      <c r="D36" s="20"/>
      <c r="E36" s="20"/>
      <c r="F36" s="336"/>
      <c r="G36" s="20"/>
      <c r="H36" s="20"/>
      <c r="I36" s="20"/>
      <c r="J36" s="21"/>
      <c r="K36" s="6"/>
      <c r="L36" s="6"/>
      <c r="M36" s="6"/>
      <c r="N36" s="6"/>
      <c r="P36" s="22"/>
      <c r="Q36" s="22"/>
      <c r="R36" s="24"/>
      <c r="S36" s="25"/>
      <c r="T36" s="25"/>
      <c r="U36" s="25"/>
      <c r="V36" s="25"/>
      <c r="W36" s="25"/>
      <c r="X36" s="55"/>
      <c r="Y36" s="6"/>
      <c r="Z36" s="25"/>
    </row>
    <row r="37" spans="1:26" ht="16.8" thickBot="1">
      <c r="A37" s="80"/>
      <c r="B37" s="20"/>
      <c r="C37" s="20"/>
      <c r="D37" s="20"/>
      <c r="E37" s="81"/>
      <c r="F37" s="347"/>
      <c r="G37" s="81"/>
      <c r="H37" s="81"/>
      <c r="I37" s="81"/>
      <c r="J37" s="81"/>
      <c r="K37" s="81"/>
      <c r="L37" s="81"/>
      <c r="M37" s="81"/>
      <c r="N37" s="81"/>
      <c r="P37" s="22"/>
      <c r="Q37" s="22"/>
      <c r="R37" s="24"/>
      <c r="S37" s="25"/>
      <c r="T37" s="25"/>
      <c r="U37" s="25"/>
      <c r="V37" s="25"/>
      <c r="W37" s="25"/>
      <c r="X37" s="55"/>
      <c r="Y37" s="6"/>
      <c r="Z37" s="25"/>
    </row>
    <row r="38" spans="1:26" ht="17.399999999999999" thickBot="1">
      <c r="A38" s="436" t="s">
        <v>720</v>
      </c>
      <c r="B38" s="437" t="s">
        <v>722</v>
      </c>
      <c r="C38" s="437" t="s">
        <v>721</v>
      </c>
      <c r="D38" s="438" t="s">
        <v>723</v>
      </c>
      <c r="E38" s="250" t="s">
        <v>1</v>
      </c>
      <c r="F38" s="348" t="s">
        <v>59</v>
      </c>
      <c r="G38" s="250" t="s">
        <v>60</v>
      </c>
      <c r="H38" s="251" t="s">
        <v>61</v>
      </c>
      <c r="I38" s="251" t="s">
        <v>625</v>
      </c>
      <c r="J38" s="250" t="s">
        <v>63</v>
      </c>
      <c r="K38" s="420" t="s">
        <v>1013</v>
      </c>
      <c r="L38" s="420" t="s">
        <v>65</v>
      </c>
      <c r="M38" s="421" t="s">
        <v>66</v>
      </c>
      <c r="N38" s="244" t="s">
        <v>67</v>
      </c>
      <c r="P38" s="22"/>
      <c r="Q38" s="22"/>
      <c r="R38" s="24"/>
      <c r="S38" s="25"/>
      <c r="T38" s="25"/>
      <c r="U38" s="25"/>
      <c r="V38" s="25"/>
      <c r="W38" s="25"/>
      <c r="X38" s="55"/>
      <c r="Y38" s="6"/>
      <c r="Z38" s="25"/>
    </row>
    <row r="39" spans="1:26" ht="16.8">
      <c r="A39" s="445" t="s">
        <v>285</v>
      </c>
      <c r="B39" s="446">
        <v>40.6</v>
      </c>
      <c r="C39" s="446">
        <v>24.5</v>
      </c>
      <c r="D39" s="446">
        <v>40624.5</v>
      </c>
      <c r="E39" s="447" t="s">
        <v>678</v>
      </c>
      <c r="F39" s="453">
        <v>42300</v>
      </c>
      <c r="G39" s="454">
        <v>36</v>
      </c>
      <c r="H39" s="454">
        <v>126</v>
      </c>
      <c r="I39" s="454">
        <f>SUM(C39+G39+H39)</f>
        <v>186.5</v>
      </c>
      <c r="J39" s="454">
        <f>SUM(F39-G39-H39)</f>
        <v>42138</v>
      </c>
      <c r="K39" s="455">
        <f>SUM(J39-D39)</f>
        <v>1513.5</v>
      </c>
      <c r="L39" s="456">
        <f>SUM(K39/(F39+I39)*100)</f>
        <v>3.5623080272557166</v>
      </c>
      <c r="M39" s="448" t="s">
        <v>684</v>
      </c>
      <c r="N39" s="65"/>
      <c r="P39" s="22"/>
      <c r="Q39" s="22"/>
      <c r="R39" s="24"/>
      <c r="S39" s="25"/>
      <c r="T39" s="25"/>
      <c r="U39" s="25"/>
      <c r="V39" s="25"/>
      <c r="W39" s="25"/>
      <c r="X39" s="55"/>
      <c r="Y39" s="6"/>
      <c r="Z39" s="25"/>
    </row>
    <row r="40" spans="1:26" ht="16.8">
      <c r="A40" s="328" t="s">
        <v>287</v>
      </c>
      <c r="B40" s="433">
        <v>40.6</v>
      </c>
      <c r="C40" s="433">
        <v>24.5</v>
      </c>
      <c r="D40" s="433">
        <v>40624.5</v>
      </c>
      <c r="E40" s="329" t="s">
        <v>689</v>
      </c>
      <c r="F40" s="457">
        <v>42600</v>
      </c>
      <c r="G40" s="458">
        <v>36</v>
      </c>
      <c r="H40" s="458">
        <v>127</v>
      </c>
      <c r="I40" s="458">
        <f>SUM(C40+G40+H40)</f>
        <v>187.5</v>
      </c>
      <c r="J40" s="458">
        <f>SUM(F40-G40-H40)</f>
        <v>42437</v>
      </c>
      <c r="K40" s="459">
        <f>SUM(J40-D40)</f>
        <v>1812.5</v>
      </c>
      <c r="L40" s="460">
        <f>SUM(K40/(F40+I40)*100)</f>
        <v>4.2360502483201872</v>
      </c>
      <c r="M40" s="449" t="s">
        <v>691</v>
      </c>
      <c r="N40" s="6"/>
      <c r="P40" s="100"/>
      <c r="Q40" s="100"/>
      <c r="R40" s="101"/>
      <c r="S40" s="102"/>
      <c r="T40" s="102"/>
      <c r="U40" s="102"/>
      <c r="V40" s="102"/>
      <c r="W40" s="102"/>
      <c r="X40" s="103"/>
      <c r="Y40" s="81"/>
      <c r="Z40" s="25"/>
    </row>
    <row r="41" spans="1:26" ht="16.8">
      <c r="A41" s="288" t="s">
        <v>286</v>
      </c>
      <c r="B41" s="433">
        <v>40.5</v>
      </c>
      <c r="C41" s="433">
        <v>34</v>
      </c>
      <c r="D41" s="433">
        <v>40534</v>
      </c>
      <c r="E41" s="329" t="s">
        <v>688</v>
      </c>
      <c r="F41" s="457">
        <v>42600</v>
      </c>
      <c r="G41" s="458">
        <v>36</v>
      </c>
      <c r="H41" s="458">
        <v>127</v>
      </c>
      <c r="I41" s="458">
        <f>SUM(C41+G41+H41)</f>
        <v>197</v>
      </c>
      <c r="J41" s="458">
        <f>SUM(F41-G41-H41)</f>
        <v>42437</v>
      </c>
      <c r="K41" s="459">
        <f>SUM(J41-D41)</f>
        <v>1903</v>
      </c>
      <c r="L41" s="460">
        <f>SUM(K41/(F41+I41)*100)</f>
        <v>4.4465733579456508</v>
      </c>
      <c r="M41" s="449" t="s">
        <v>690</v>
      </c>
      <c r="N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8">
      <c r="A42" s="439" t="s">
        <v>288</v>
      </c>
      <c r="B42" s="440">
        <v>40.9</v>
      </c>
      <c r="C42" s="440">
        <v>34.6</v>
      </c>
      <c r="D42" s="440">
        <v>40934.6</v>
      </c>
      <c r="E42" s="444" t="s">
        <v>624</v>
      </c>
      <c r="F42" s="461">
        <v>42250</v>
      </c>
      <c r="G42" s="462">
        <v>180</v>
      </c>
      <c r="H42" s="462">
        <v>633</v>
      </c>
      <c r="I42" s="462">
        <f>SUM(C42*5+G42+H42)</f>
        <v>986</v>
      </c>
      <c r="J42" s="462">
        <f>SUM((F42*5)-G42-H42)</f>
        <v>210437</v>
      </c>
      <c r="K42" s="463">
        <f>SUM(J42-(D42*5))</f>
        <v>5764</v>
      </c>
      <c r="L42" s="464">
        <f>SUM(K42/(F42*5+I42*5)*100)</f>
        <v>2.6662966046812842</v>
      </c>
      <c r="M42" s="450" t="s">
        <v>685</v>
      </c>
      <c r="N42" s="25" t="s">
        <v>647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8">
      <c r="A43" s="439" t="s">
        <v>289</v>
      </c>
      <c r="B43" s="440">
        <v>40.9</v>
      </c>
      <c r="C43" s="440">
        <v>34.6</v>
      </c>
      <c r="D43" s="440">
        <v>40934.6</v>
      </c>
      <c r="E43" s="444" t="s">
        <v>626</v>
      </c>
      <c r="F43" s="461"/>
      <c r="G43" s="462"/>
      <c r="H43" s="462"/>
      <c r="I43" s="462"/>
      <c r="J43" s="462"/>
      <c r="K43" s="463"/>
      <c r="L43" s="463"/>
      <c r="M43" s="450"/>
      <c r="N43" s="25" t="s">
        <v>646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8">
      <c r="A44" s="441"/>
      <c r="B44" s="440">
        <v>40.9</v>
      </c>
      <c r="C44" s="440">
        <v>34.6</v>
      </c>
      <c r="D44" s="440">
        <v>40934.6</v>
      </c>
      <c r="E44" s="322"/>
      <c r="F44" s="465"/>
      <c r="G44" s="387"/>
      <c r="H44" s="387"/>
      <c r="I44" s="387"/>
      <c r="J44" s="387"/>
      <c r="K44" s="432"/>
      <c r="L44" s="432"/>
      <c r="M44" s="451"/>
      <c r="N44" s="25" t="s">
        <v>702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8">
      <c r="A45" s="441"/>
      <c r="B45" s="440">
        <v>40.9</v>
      </c>
      <c r="C45" s="440">
        <v>34.6</v>
      </c>
      <c r="D45" s="440">
        <v>40934.6</v>
      </c>
      <c r="E45" s="320"/>
      <c r="F45" s="465"/>
      <c r="G45" s="387"/>
      <c r="H45" s="387"/>
      <c r="I45" s="387"/>
      <c r="J45" s="387"/>
      <c r="K45" s="432"/>
      <c r="L45" s="432"/>
      <c r="M45" s="451"/>
      <c r="N45" s="378">
        <v>44155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7.399999999999999" thickBot="1">
      <c r="A46" s="442"/>
      <c r="B46" s="443">
        <v>40.9</v>
      </c>
      <c r="C46" s="443">
        <v>34.6</v>
      </c>
      <c r="D46" s="443">
        <v>40934.6</v>
      </c>
      <c r="E46" s="330"/>
      <c r="F46" s="466"/>
      <c r="G46" s="399"/>
      <c r="H46" s="399"/>
      <c r="I46" s="399"/>
      <c r="J46" s="399"/>
      <c r="K46" s="467"/>
      <c r="L46" s="467"/>
      <c r="M46" s="452"/>
      <c r="N46" s="102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7.399999999999999" thickBot="1">
      <c r="A47" s="651"/>
      <c r="B47" s="652"/>
      <c r="C47" s="652">
        <f>SUM(C39:C46)</f>
        <v>255.99999999999997</v>
      </c>
      <c r="D47" s="652"/>
      <c r="E47" s="331"/>
      <c r="F47" s="468">
        <f t="shared" ref="F47:K47" si="0">SUM(F39:F46)</f>
        <v>169750</v>
      </c>
      <c r="G47" s="384">
        <f t="shared" si="0"/>
        <v>288</v>
      </c>
      <c r="H47" s="384">
        <f t="shared" si="0"/>
        <v>1013</v>
      </c>
      <c r="I47" s="384">
        <f t="shared" si="0"/>
        <v>1557</v>
      </c>
      <c r="J47" s="384">
        <f t="shared" si="0"/>
        <v>337449</v>
      </c>
      <c r="K47" s="469">
        <f t="shared" si="0"/>
        <v>10993</v>
      </c>
      <c r="L47" s="470"/>
      <c r="M47" s="226"/>
      <c r="N47" s="120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121"/>
      <c r="B48" s="121"/>
      <c r="C48" s="121"/>
      <c r="D48" s="121"/>
      <c r="E48" s="670"/>
      <c r="F48" s="671"/>
      <c r="G48" s="670"/>
      <c r="H48" s="670"/>
      <c r="I48" s="670"/>
      <c r="J48" s="672"/>
      <c r="K48" s="121"/>
      <c r="L48" s="121"/>
      <c r="M48" s="131"/>
      <c r="N48" s="121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>
      <c r="A49" s="25" t="s">
        <v>619</v>
      </c>
      <c r="B49" s="25"/>
      <c r="C49" s="25"/>
      <c r="D49" s="245"/>
      <c r="E49" s="240"/>
      <c r="F49" s="544"/>
      <c r="G49" s="240"/>
      <c r="H49" s="240"/>
      <c r="I49" s="240"/>
      <c r="J49" s="240"/>
      <c r="K49" s="25"/>
      <c r="L49" s="25" t="s">
        <v>995</v>
      </c>
      <c r="M49" s="22"/>
      <c r="N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>
      <c r="A50" s="25"/>
      <c r="B50" s="25"/>
      <c r="C50" s="25"/>
      <c r="D50" s="25"/>
      <c r="E50" s="240"/>
      <c r="F50" s="544"/>
      <c r="G50" s="240"/>
      <c r="H50" s="240"/>
      <c r="I50" s="240"/>
      <c r="J50" s="240"/>
      <c r="K50" s="25"/>
      <c r="L50" s="25"/>
      <c r="M50" s="22"/>
      <c r="N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>
      <c r="A51" s="25"/>
      <c r="B51" s="25"/>
      <c r="C51" s="25"/>
      <c r="D51" s="25"/>
      <c r="E51" s="240"/>
      <c r="F51" s="544"/>
      <c r="G51" s="240"/>
      <c r="H51" s="240"/>
      <c r="I51" s="240"/>
      <c r="J51" s="240"/>
      <c r="K51" s="25"/>
      <c r="L51" s="25"/>
      <c r="M51" s="25"/>
      <c r="N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A52" s="25"/>
      <c r="B52" s="25"/>
      <c r="C52" s="25"/>
      <c r="D52" s="25"/>
      <c r="E52" s="240"/>
      <c r="F52" s="544"/>
      <c r="G52" s="240"/>
      <c r="H52" s="240"/>
      <c r="I52" s="240"/>
      <c r="J52" s="240"/>
      <c r="K52" s="25"/>
      <c r="L52" s="25"/>
      <c r="M52" s="25"/>
      <c r="N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>
      <c r="A53" s="25"/>
      <c r="B53" s="25"/>
      <c r="C53" s="25"/>
      <c r="D53" s="25"/>
      <c r="E53" s="240"/>
      <c r="F53" s="544"/>
      <c r="G53" s="240"/>
      <c r="H53" s="240"/>
      <c r="I53" s="240"/>
      <c r="J53" s="240"/>
      <c r="K53" s="25"/>
      <c r="L53" s="25"/>
      <c r="M53" s="25"/>
      <c r="N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>
      <c r="A54" s="25"/>
      <c r="B54" s="25"/>
      <c r="C54" s="25"/>
      <c r="D54" s="25"/>
      <c r="E54" s="240"/>
      <c r="F54" s="544"/>
      <c r="G54" s="240"/>
      <c r="H54" s="240"/>
      <c r="I54" s="240"/>
      <c r="J54" s="240"/>
      <c r="K54" s="25"/>
      <c r="L54" s="25"/>
      <c r="M54" s="25"/>
      <c r="N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>
      <c r="A55" s="25"/>
      <c r="B55" s="25"/>
      <c r="C55" s="25"/>
      <c r="D55" s="25"/>
      <c r="E55" s="240"/>
      <c r="F55" s="544"/>
      <c r="G55" s="240"/>
      <c r="H55" s="240"/>
      <c r="I55" s="240"/>
      <c r="J55" s="240"/>
      <c r="K55" s="25"/>
      <c r="L55" s="25"/>
      <c r="M55" s="25"/>
      <c r="N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>
      <c r="A56" s="25"/>
      <c r="B56" s="25"/>
      <c r="C56" s="25"/>
      <c r="D56" s="25"/>
      <c r="E56" s="240"/>
      <c r="F56" s="544"/>
      <c r="G56" s="240"/>
      <c r="H56" s="240"/>
      <c r="I56" s="240"/>
      <c r="J56" s="240"/>
      <c r="K56" s="25"/>
      <c r="L56" s="25"/>
      <c r="M56" s="25"/>
      <c r="N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>
      <c r="A57" s="25"/>
      <c r="B57" s="25"/>
      <c r="C57" s="25"/>
      <c r="D57" s="25"/>
      <c r="E57" s="240"/>
      <c r="F57" s="544"/>
      <c r="G57" s="240"/>
      <c r="H57" s="240"/>
      <c r="I57" s="240"/>
      <c r="J57" s="240"/>
      <c r="K57" s="25"/>
      <c r="L57" s="25"/>
      <c r="M57" s="25"/>
      <c r="N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25"/>
      <c r="B58" s="25"/>
      <c r="C58" s="25"/>
      <c r="D58" s="25"/>
      <c r="E58" s="240"/>
      <c r="F58" s="544"/>
      <c r="G58" s="240"/>
      <c r="H58" s="240"/>
      <c r="I58" s="240"/>
      <c r="J58" s="240"/>
      <c r="K58" s="25"/>
      <c r="L58" s="25"/>
      <c r="M58" s="25"/>
      <c r="N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8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334" t="s">
        <v>5</v>
      </c>
      <c r="G59" s="2" t="s">
        <v>6</v>
      </c>
      <c r="H59" s="3"/>
      <c r="I59" s="4"/>
      <c r="J59" s="4"/>
      <c r="K59" s="5"/>
      <c r="L59" s="6"/>
      <c r="M59" s="6"/>
      <c r="N59" s="6"/>
      <c r="O59" s="7"/>
      <c r="P59" s="8" t="s">
        <v>7</v>
      </c>
      <c r="Q59" s="9"/>
      <c r="R59" s="10"/>
      <c r="S59" s="11"/>
      <c r="T59" s="11"/>
      <c r="U59" s="11"/>
      <c r="V59" s="11"/>
      <c r="W59" s="11"/>
      <c r="X59" s="12"/>
      <c r="Y59" s="9"/>
    </row>
    <row r="60" spans="1:26" ht="16.8">
      <c r="A60" s="22" t="s">
        <v>734</v>
      </c>
      <c r="B60" s="14"/>
      <c r="C60" s="15"/>
      <c r="D60" s="15"/>
      <c r="E60" s="15"/>
      <c r="F60" s="335"/>
      <c r="G60" s="2" t="s">
        <v>8</v>
      </c>
      <c r="H60" s="16"/>
      <c r="I60" s="17"/>
      <c r="J60" s="18"/>
      <c r="K60" s="5"/>
      <c r="L60" s="6"/>
      <c r="M60" s="6"/>
      <c r="N60" s="6"/>
      <c r="O60" s="7"/>
      <c r="P60" s="11" t="s">
        <v>1</v>
      </c>
      <c r="Q60" s="9" t="s">
        <v>10</v>
      </c>
      <c r="R60" s="10" t="s">
        <v>11</v>
      </c>
      <c r="S60" s="11" t="s">
        <v>12</v>
      </c>
      <c r="T60" s="11" t="s">
        <v>13</v>
      </c>
      <c r="U60" s="11" t="s">
        <v>14</v>
      </c>
      <c r="V60" s="11" t="s">
        <v>15</v>
      </c>
      <c r="W60" s="11" t="s">
        <v>16</v>
      </c>
      <c r="X60" s="12" t="s">
        <v>17</v>
      </c>
      <c r="Y60" s="9" t="s">
        <v>18</v>
      </c>
    </row>
    <row r="61" spans="1:26">
      <c r="A61" s="133">
        <v>4167</v>
      </c>
      <c r="B61" s="15"/>
      <c r="C61" s="15"/>
      <c r="D61" s="15"/>
      <c r="E61" s="15"/>
      <c r="F61" s="335"/>
      <c r="G61" s="19"/>
      <c r="H61" s="20"/>
      <c r="I61" s="20"/>
      <c r="J61" s="21"/>
      <c r="K61" s="6"/>
      <c r="L61" s="6"/>
      <c r="M61" s="6"/>
      <c r="N61" s="6"/>
      <c r="P61" s="22"/>
      <c r="Q61" s="23"/>
      <c r="R61" s="24"/>
      <c r="S61" s="25"/>
      <c r="T61" s="25"/>
      <c r="U61" s="25"/>
      <c r="V61" s="25"/>
      <c r="W61" s="25"/>
      <c r="X61" s="26"/>
      <c r="Y61" s="27"/>
    </row>
    <row r="62" spans="1:26">
      <c r="A62" s="106" t="s">
        <v>735</v>
      </c>
      <c r="B62" s="20"/>
      <c r="C62" s="20"/>
      <c r="D62" s="20"/>
      <c r="E62" s="20"/>
      <c r="F62" s="336"/>
      <c r="G62" s="20"/>
      <c r="H62" s="20"/>
      <c r="I62" s="20"/>
      <c r="J62" s="21"/>
      <c r="K62" s="6"/>
      <c r="L62" s="6"/>
      <c r="M62" s="6"/>
      <c r="N62" s="6"/>
      <c r="P62" s="22"/>
      <c r="Q62" s="23"/>
      <c r="R62" s="24"/>
      <c r="S62" s="25"/>
      <c r="T62" s="25"/>
      <c r="U62" s="25"/>
      <c r="V62" s="25"/>
      <c r="W62" s="25"/>
      <c r="X62" s="26"/>
      <c r="Y62" s="6"/>
    </row>
    <row r="63" spans="1:26" ht="16.8">
      <c r="A63" s="29" t="s">
        <v>19</v>
      </c>
      <c r="B63" s="30" t="s">
        <v>20</v>
      </c>
      <c r="C63" s="30" t="s">
        <v>21</v>
      </c>
      <c r="D63" s="30" t="s">
        <v>22</v>
      </c>
      <c r="E63" s="30" t="s">
        <v>23</v>
      </c>
      <c r="F63" s="337"/>
      <c r="G63" s="32" t="s">
        <v>24</v>
      </c>
      <c r="H63" s="32" t="s">
        <v>25</v>
      </c>
      <c r="I63" s="33" t="s">
        <v>26</v>
      </c>
      <c r="J63" s="34" t="s">
        <v>27</v>
      </c>
      <c r="K63" s="35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26"/>
      <c r="Y63" s="6"/>
    </row>
    <row r="64" spans="1:26">
      <c r="A64" s="36"/>
      <c r="B64" s="31"/>
      <c r="C64" s="31"/>
      <c r="D64" s="31"/>
      <c r="E64" s="31"/>
      <c r="F64" s="337"/>
      <c r="G64" s="37"/>
      <c r="H64" s="37"/>
      <c r="I64" s="37"/>
      <c r="J64" s="6"/>
      <c r="K64" s="6"/>
      <c r="L64" s="6"/>
      <c r="M64" s="6"/>
      <c r="N64" s="6"/>
      <c r="P64" s="22"/>
      <c r="Q64" s="23"/>
      <c r="R64" s="38"/>
      <c r="S64" s="25"/>
      <c r="T64" s="25"/>
      <c r="U64" s="25"/>
      <c r="V64" s="25"/>
      <c r="W64" s="25"/>
      <c r="X64" s="26"/>
      <c r="Y64" s="6"/>
    </row>
    <row r="65" spans="1:25">
      <c r="A65" s="39"/>
      <c r="B65" s="31"/>
      <c r="C65" s="31"/>
      <c r="D65" s="31"/>
      <c r="E65" s="31"/>
      <c r="F65" s="337"/>
      <c r="G65" s="37"/>
      <c r="H65" s="37"/>
      <c r="I65" s="37"/>
      <c r="J65" s="6"/>
      <c r="K65" s="6"/>
      <c r="L65" s="6"/>
      <c r="M65" s="6"/>
      <c r="N65" s="6"/>
      <c r="P65" s="22"/>
      <c r="Q65" s="22"/>
      <c r="R65" s="24"/>
      <c r="S65" s="25"/>
      <c r="T65" s="25" t="s">
        <v>28</v>
      </c>
      <c r="U65" s="25"/>
      <c r="V65" s="25"/>
      <c r="W65" s="25"/>
      <c r="X65" s="26"/>
      <c r="Y65" s="6"/>
    </row>
    <row r="66" spans="1:25">
      <c r="A66" s="36"/>
      <c r="B66" s="31"/>
      <c r="C66" s="31"/>
      <c r="D66" s="31"/>
      <c r="E66" s="31"/>
      <c r="F66" s="337" t="s">
        <v>28</v>
      </c>
      <c r="G66" s="37"/>
      <c r="H66" s="37"/>
      <c r="I66" s="37"/>
      <c r="J66" s="6"/>
      <c r="K66" s="6"/>
      <c r="L66" s="6"/>
      <c r="M66" s="6"/>
      <c r="N66" s="6"/>
      <c r="P66" s="22"/>
      <c r="Q66" s="22"/>
      <c r="R66" s="24"/>
      <c r="S66" s="25"/>
      <c r="T66" s="25"/>
      <c r="U66" s="25"/>
      <c r="V66" s="25"/>
      <c r="W66" s="25"/>
      <c r="X66" s="26"/>
      <c r="Y66" s="6"/>
    </row>
    <row r="67" spans="1:25">
      <c r="A67" s="40"/>
      <c r="B67" s="31"/>
      <c r="C67" s="31"/>
      <c r="D67" s="31"/>
      <c r="E67" s="31"/>
      <c r="F67" s="335"/>
      <c r="G67" s="37"/>
      <c r="H67" s="37"/>
      <c r="I67" s="37"/>
      <c r="J67" s="6"/>
      <c r="K67" s="6"/>
      <c r="L67" s="6"/>
      <c r="M67" s="6"/>
      <c r="N67" s="6"/>
      <c r="P67" s="22"/>
      <c r="Q67" s="22"/>
      <c r="R67" s="24"/>
      <c r="S67" s="25"/>
      <c r="T67" s="25"/>
      <c r="U67" s="25"/>
      <c r="V67" s="25"/>
      <c r="W67" s="25"/>
      <c r="X67" s="26"/>
      <c r="Y67" s="6"/>
    </row>
    <row r="68" spans="1:25" ht="16.8">
      <c r="A68" s="41" t="s">
        <v>29</v>
      </c>
      <c r="B68" s="42" t="s">
        <v>30</v>
      </c>
      <c r="C68" s="42" t="s">
        <v>31</v>
      </c>
      <c r="D68" s="42" t="s">
        <v>32</v>
      </c>
      <c r="E68" s="42" t="s">
        <v>5</v>
      </c>
      <c r="F68" s="338"/>
      <c r="G68" s="44" t="s">
        <v>34</v>
      </c>
      <c r="H68" s="44" t="s">
        <v>35</v>
      </c>
      <c r="I68" s="44" t="s">
        <v>36</v>
      </c>
      <c r="J68" s="45" t="s">
        <v>37</v>
      </c>
      <c r="K68" s="46"/>
      <c r="L68" s="47"/>
      <c r="M68" s="48"/>
      <c r="N68" s="6"/>
      <c r="P68" s="22"/>
      <c r="Q68" s="22"/>
      <c r="R68" s="24"/>
      <c r="S68" s="25"/>
      <c r="T68" s="25"/>
      <c r="U68" s="25"/>
      <c r="V68" s="25"/>
      <c r="W68" s="25"/>
      <c r="X68" s="26"/>
      <c r="Y68" s="6"/>
    </row>
    <row r="69" spans="1:25" ht="16.8">
      <c r="A69" s="36"/>
      <c r="B69" s="49"/>
      <c r="C69" s="49"/>
      <c r="D69" s="49"/>
      <c r="E69" s="49"/>
      <c r="F69" s="338"/>
      <c r="G69" s="50"/>
      <c r="H69" s="50"/>
      <c r="I69" s="50"/>
      <c r="J69" s="51" t="s">
        <v>38</v>
      </c>
      <c r="K69" s="52"/>
      <c r="L69" s="52"/>
      <c r="M69" s="52"/>
      <c r="N69" s="6"/>
      <c r="P69" s="22"/>
      <c r="Q69" s="22"/>
      <c r="R69" s="24"/>
      <c r="S69" s="25"/>
      <c r="T69" s="25"/>
      <c r="U69" s="25"/>
      <c r="V69" s="25"/>
      <c r="W69" s="25"/>
      <c r="X69" s="26"/>
      <c r="Y69" s="6"/>
    </row>
    <row r="70" spans="1:25" ht="16.8">
      <c r="A70" s="39"/>
      <c r="B70" s="49"/>
      <c r="C70" s="49"/>
      <c r="D70" s="49"/>
      <c r="E70" s="49"/>
      <c r="F70" s="338"/>
      <c r="G70" s="50"/>
      <c r="H70" s="50"/>
      <c r="I70" s="50"/>
      <c r="J70" s="45" t="s">
        <v>39</v>
      </c>
      <c r="K70" s="53"/>
      <c r="L70" s="53"/>
      <c r="M70" s="53"/>
      <c r="N70" s="6"/>
      <c r="P70" s="22"/>
      <c r="Q70" s="22"/>
      <c r="R70" s="24"/>
      <c r="S70" s="25"/>
      <c r="T70" s="25"/>
      <c r="U70" s="25"/>
      <c r="V70" s="25"/>
      <c r="W70" s="25"/>
      <c r="X70" s="26"/>
      <c r="Y70" s="6"/>
    </row>
    <row r="71" spans="1:25" ht="16.8">
      <c r="A71" s="36"/>
      <c r="B71" s="49"/>
      <c r="C71" s="49"/>
      <c r="D71" s="49"/>
      <c r="E71" s="49"/>
      <c r="F71" s="338"/>
      <c r="G71" s="50"/>
      <c r="H71" s="50"/>
      <c r="I71" s="50"/>
      <c r="J71" s="45" t="s">
        <v>40</v>
      </c>
      <c r="K71" s="54"/>
      <c r="L71" s="54"/>
      <c r="M71" s="54"/>
      <c r="N71" s="6"/>
      <c r="P71" s="22"/>
      <c r="Q71" s="22"/>
      <c r="R71" s="24"/>
      <c r="S71" s="25"/>
      <c r="T71" s="25"/>
      <c r="U71" s="25"/>
      <c r="V71" s="25"/>
      <c r="W71" s="25"/>
      <c r="X71" s="55"/>
      <c r="Y71" s="6"/>
    </row>
    <row r="72" spans="1:25" ht="16.8">
      <c r="A72" s="36"/>
      <c r="B72" s="15"/>
      <c r="C72" s="15"/>
      <c r="D72" s="15"/>
      <c r="E72" s="49"/>
      <c r="F72" s="339"/>
      <c r="G72" s="15"/>
      <c r="H72" s="56"/>
      <c r="I72" s="56"/>
      <c r="J72" s="45" t="s">
        <v>41</v>
      </c>
      <c r="K72" s="57"/>
      <c r="L72" s="53"/>
      <c r="M72" s="53"/>
      <c r="N72" s="6"/>
      <c r="P72" s="22"/>
      <c r="Q72" s="22"/>
      <c r="R72" s="24"/>
      <c r="S72" s="25"/>
      <c r="T72" s="25"/>
      <c r="U72" s="25"/>
      <c r="V72" s="25" t="s">
        <v>28</v>
      </c>
      <c r="W72" s="25"/>
      <c r="X72" s="55"/>
      <c r="Y72" s="6"/>
    </row>
    <row r="73" spans="1:25" ht="16.8">
      <c r="A73" s="58" t="s">
        <v>43</v>
      </c>
      <c r="B73" s="59" t="s">
        <v>44</v>
      </c>
      <c r="C73" s="59" t="s">
        <v>45</v>
      </c>
      <c r="D73" s="59" t="s">
        <v>46</v>
      </c>
      <c r="E73" s="60" t="s">
        <v>47</v>
      </c>
      <c r="F73" s="340"/>
      <c r="G73" s="61"/>
      <c r="H73" s="62"/>
      <c r="I73" s="63"/>
      <c r="J73" s="64"/>
      <c r="K73" s="65"/>
      <c r="L73" s="6"/>
      <c r="M73" s="6"/>
      <c r="N73" s="6"/>
      <c r="P73" s="22"/>
      <c r="Q73" s="22"/>
      <c r="R73" s="24"/>
      <c r="S73" s="25"/>
      <c r="T73" s="25"/>
      <c r="U73" s="25"/>
      <c r="V73" s="25"/>
      <c r="W73" s="25"/>
      <c r="X73" s="55"/>
      <c r="Y73" s="6"/>
    </row>
    <row r="74" spans="1:25">
      <c r="A74" s="36"/>
      <c r="B74" s="66"/>
      <c r="C74" s="66"/>
      <c r="D74" s="66"/>
      <c r="E74" s="66"/>
      <c r="F74" s="341"/>
      <c r="G74" s="15"/>
      <c r="H74" s="15"/>
      <c r="I74" s="15"/>
      <c r="J74" s="67"/>
      <c r="K74" s="6"/>
      <c r="L74" s="6"/>
      <c r="M74" s="6"/>
      <c r="N74" s="6"/>
      <c r="P74" s="22"/>
      <c r="Q74" s="22"/>
      <c r="R74" s="24"/>
      <c r="S74" s="25"/>
      <c r="T74" s="25"/>
      <c r="U74" s="25"/>
      <c r="V74" s="25"/>
      <c r="W74" s="25"/>
      <c r="X74" s="55"/>
      <c r="Y74" s="6"/>
    </row>
    <row r="75" spans="1:25">
      <c r="A75" s="39"/>
      <c r="B75" s="66"/>
      <c r="C75" s="66"/>
      <c r="D75" s="66"/>
      <c r="E75" s="66"/>
      <c r="F75" s="341"/>
      <c r="G75" s="15"/>
      <c r="H75" s="15"/>
      <c r="I75" s="15"/>
      <c r="J75" s="67"/>
      <c r="K75" s="6"/>
      <c r="L75" s="6"/>
      <c r="M75" s="6"/>
      <c r="N75" s="6"/>
      <c r="P75" s="22"/>
      <c r="Q75" s="22"/>
      <c r="R75" s="24"/>
      <c r="S75" s="25"/>
      <c r="T75" s="25"/>
      <c r="U75" s="25"/>
      <c r="V75" s="25"/>
      <c r="W75" s="25"/>
      <c r="X75" s="55"/>
      <c r="Y75" s="6"/>
    </row>
    <row r="76" spans="1:25">
      <c r="A76" s="36"/>
      <c r="B76" s="66"/>
      <c r="C76" s="66"/>
      <c r="D76" s="66"/>
      <c r="E76" s="66"/>
      <c r="F76" s="341"/>
      <c r="G76" s="15"/>
      <c r="H76" s="15"/>
      <c r="I76" s="15"/>
      <c r="J76" s="67"/>
      <c r="K76" s="6"/>
      <c r="L76" s="6"/>
      <c r="M76" s="6"/>
      <c r="N76" s="6"/>
      <c r="P76" s="22"/>
      <c r="Q76" s="22"/>
      <c r="R76" s="24"/>
      <c r="S76" s="25"/>
      <c r="T76" s="25"/>
      <c r="U76" s="25"/>
      <c r="V76" s="25"/>
      <c r="W76" s="25"/>
      <c r="X76" s="55"/>
      <c r="Y76" s="6"/>
    </row>
    <row r="77" spans="1:25">
      <c r="A77" s="40"/>
      <c r="B77" s="66"/>
      <c r="C77" s="66"/>
      <c r="D77" s="66"/>
      <c r="E77" s="66"/>
      <c r="F77" s="341"/>
      <c r="G77" s="15"/>
      <c r="H77" s="15"/>
      <c r="I77" s="15"/>
      <c r="J77" s="67"/>
      <c r="K77" s="6"/>
      <c r="L77" s="6"/>
      <c r="M77" s="6"/>
      <c r="N77" s="6"/>
      <c r="P77" s="22"/>
      <c r="Q77" s="22"/>
      <c r="R77" s="24"/>
      <c r="S77" s="25"/>
      <c r="T77" s="25"/>
      <c r="U77" s="25"/>
      <c r="V77" s="25"/>
      <c r="W77" s="25"/>
      <c r="X77" s="55"/>
      <c r="Y77" s="6"/>
    </row>
    <row r="78" spans="1:25" ht="16.8">
      <c r="A78" s="68" t="s">
        <v>48</v>
      </c>
      <c r="B78" s="69" t="s">
        <v>49</v>
      </c>
      <c r="C78" s="69" t="s">
        <v>50</v>
      </c>
      <c r="D78" s="69" t="s">
        <v>51</v>
      </c>
      <c r="E78" s="69" t="s">
        <v>52</v>
      </c>
      <c r="F78" s="342" t="s">
        <v>53</v>
      </c>
      <c r="G78" s="71"/>
      <c r="H78" s="72"/>
      <c r="I78" s="73"/>
      <c r="J78" s="74"/>
      <c r="K78" s="5"/>
      <c r="L78" s="5"/>
      <c r="M78" s="5"/>
      <c r="N78" s="6"/>
      <c r="P78" s="22"/>
      <c r="Q78" s="22"/>
      <c r="R78" s="24"/>
      <c r="S78" s="25"/>
      <c r="T78" s="25"/>
      <c r="U78" s="25"/>
      <c r="V78" s="25"/>
      <c r="W78" s="25"/>
      <c r="X78" s="55"/>
      <c r="Y78" s="6"/>
    </row>
    <row r="79" spans="1:25" ht="19.8">
      <c r="A79" s="36"/>
      <c r="B79" s="75"/>
      <c r="C79" s="75"/>
      <c r="D79" s="75"/>
      <c r="E79" s="75"/>
      <c r="F79" s="343" t="s">
        <v>54</v>
      </c>
      <c r="G79" s="77"/>
      <c r="H79" s="77"/>
      <c r="I79" s="77"/>
      <c r="J79" s="74"/>
      <c r="K79" s="5"/>
      <c r="L79" s="5"/>
      <c r="M79" s="5"/>
      <c r="N79" s="6"/>
      <c r="P79" s="22"/>
      <c r="Q79" s="22"/>
      <c r="R79" s="24"/>
      <c r="S79" s="25"/>
      <c r="T79" s="25"/>
      <c r="U79" s="25"/>
      <c r="V79" s="25"/>
      <c r="W79" s="25"/>
      <c r="X79" s="55"/>
      <c r="Y79" s="6"/>
    </row>
    <row r="80" spans="1:25" ht="19.8">
      <c r="A80" s="39"/>
      <c r="B80" s="75"/>
      <c r="C80" s="75"/>
      <c r="D80" s="75"/>
      <c r="E80" s="75"/>
      <c r="F80" s="344" t="s">
        <v>55</v>
      </c>
      <c r="G80" s="77"/>
      <c r="H80" s="77"/>
      <c r="I80" s="77"/>
      <c r="J80" s="74"/>
      <c r="K80" s="5"/>
      <c r="L80" s="5"/>
      <c r="M80" s="5"/>
      <c r="N80" s="6"/>
      <c r="P80" s="22"/>
      <c r="Q80" s="22"/>
      <c r="R80" s="24"/>
      <c r="S80" s="25"/>
      <c r="T80" s="25"/>
      <c r="U80" s="25"/>
      <c r="V80" s="25"/>
      <c r="W80" s="25"/>
      <c r="X80" s="55"/>
      <c r="Y80" s="6"/>
    </row>
    <row r="81" spans="1:26" ht="16.8">
      <c r="A81" s="36"/>
      <c r="B81" s="75"/>
      <c r="C81" s="75"/>
      <c r="D81" s="75"/>
      <c r="E81" s="75"/>
      <c r="F81" s="345"/>
      <c r="G81" s="79"/>
      <c r="H81" s="77"/>
      <c r="I81" s="77"/>
      <c r="J81" s="74"/>
      <c r="K81" s="5"/>
      <c r="L81" s="5"/>
      <c r="M81" s="5"/>
      <c r="N81" s="6"/>
      <c r="P81" s="22"/>
      <c r="Q81" s="22"/>
      <c r="R81" s="24"/>
      <c r="S81" s="25"/>
      <c r="T81" s="25"/>
      <c r="U81" s="25"/>
      <c r="V81" s="25"/>
      <c r="W81" s="25"/>
      <c r="X81" s="55"/>
      <c r="Y81" s="6"/>
    </row>
    <row r="82" spans="1:26">
      <c r="A82" s="36"/>
      <c r="B82" s="75"/>
      <c r="C82" s="75"/>
      <c r="D82" s="75"/>
      <c r="E82" s="75"/>
      <c r="F82" s="346"/>
      <c r="G82" s="75"/>
      <c r="H82" s="15"/>
      <c r="I82" s="15"/>
      <c r="J82" s="67"/>
      <c r="K82" s="6"/>
      <c r="L82" s="6"/>
      <c r="M82" s="6"/>
      <c r="N82" s="6"/>
      <c r="P82" s="22"/>
      <c r="Q82" s="22"/>
      <c r="R82" s="24"/>
      <c r="S82" s="25"/>
      <c r="T82" s="25"/>
      <c r="U82" s="25"/>
      <c r="V82" s="25"/>
      <c r="W82" s="25"/>
      <c r="X82" s="55"/>
      <c r="Y82" s="6"/>
    </row>
    <row r="83" spans="1:26">
      <c r="A83" s="36"/>
      <c r="B83" s="15"/>
      <c r="C83" s="15"/>
      <c r="D83" s="15"/>
      <c r="E83" s="15"/>
      <c r="F83" s="335"/>
      <c r="G83" s="15"/>
      <c r="H83" s="15"/>
      <c r="I83" s="15"/>
      <c r="J83" s="67"/>
      <c r="K83" s="6"/>
      <c r="L83" s="6"/>
      <c r="M83" s="6"/>
      <c r="N83" s="6"/>
      <c r="P83" s="22"/>
      <c r="Q83" s="22"/>
      <c r="R83" s="24"/>
      <c r="S83" s="25"/>
      <c r="T83" s="25"/>
      <c r="U83" s="25"/>
      <c r="V83" s="25"/>
      <c r="W83" s="25"/>
      <c r="X83" s="55"/>
      <c r="Y83" s="6"/>
    </row>
    <row r="84" spans="1:26">
      <c r="A84" s="36"/>
      <c r="B84" s="15"/>
      <c r="C84" s="15"/>
      <c r="D84" s="15"/>
      <c r="E84" s="15"/>
      <c r="F84" s="335"/>
      <c r="G84" s="15"/>
      <c r="H84" s="15"/>
      <c r="I84" s="15"/>
      <c r="J84" s="67"/>
      <c r="K84" s="6"/>
      <c r="L84" s="6"/>
      <c r="M84" s="6"/>
      <c r="N84" s="6"/>
      <c r="P84" s="22"/>
      <c r="Q84" s="22"/>
      <c r="R84" s="24"/>
      <c r="S84" s="25"/>
      <c r="T84" s="25"/>
      <c r="U84" s="25"/>
      <c r="V84" s="25"/>
      <c r="W84" s="25"/>
      <c r="X84" s="55"/>
      <c r="Y84" s="6"/>
    </row>
    <row r="85" spans="1:26">
      <c r="A85" s="36"/>
      <c r="B85" s="15"/>
      <c r="C85" s="15"/>
      <c r="D85" s="20"/>
      <c r="E85" s="20"/>
      <c r="F85" s="336"/>
      <c r="G85" s="20"/>
      <c r="H85" s="20"/>
      <c r="I85" s="20"/>
      <c r="J85" s="21"/>
      <c r="K85" s="6"/>
      <c r="L85" s="6"/>
      <c r="M85" s="6"/>
      <c r="N85" s="6"/>
      <c r="P85" s="22"/>
      <c r="Q85" s="22"/>
      <c r="R85" s="24"/>
      <c r="S85" s="25"/>
      <c r="T85" s="25"/>
      <c r="U85" s="25"/>
      <c r="V85" s="25"/>
      <c r="W85" s="25"/>
      <c r="X85" s="55"/>
      <c r="Y85" s="6"/>
    </row>
    <row r="86" spans="1:26" ht="16.8" thickBot="1">
      <c r="A86" s="80"/>
      <c r="B86" s="20"/>
      <c r="C86" s="20"/>
      <c r="D86" s="20"/>
      <c r="E86" s="81"/>
      <c r="F86" s="347"/>
      <c r="G86" s="81"/>
      <c r="H86" s="81"/>
      <c r="I86" s="81"/>
      <c r="J86" s="81"/>
      <c r="K86" s="81"/>
      <c r="L86" s="81"/>
      <c r="M86" s="81"/>
      <c r="N86" s="81"/>
      <c r="P86" s="22"/>
      <c r="Q86" s="22"/>
      <c r="R86" s="24"/>
      <c r="S86" s="25"/>
      <c r="T86" s="25"/>
      <c r="U86" s="25"/>
      <c r="V86" s="25"/>
      <c r="W86" s="25"/>
      <c r="X86" s="55"/>
      <c r="Y86" s="6"/>
    </row>
    <row r="87" spans="1:26" ht="17.399999999999999" thickBot="1">
      <c r="A87" s="234" t="s">
        <v>1</v>
      </c>
      <c r="B87" s="86" t="s">
        <v>56</v>
      </c>
      <c r="C87" s="86" t="s">
        <v>57</v>
      </c>
      <c r="D87" s="235" t="s">
        <v>58</v>
      </c>
      <c r="E87" s="230" t="s">
        <v>1</v>
      </c>
      <c r="F87" s="541" t="s">
        <v>59</v>
      </c>
      <c r="G87" s="230" t="s">
        <v>57</v>
      </c>
      <c r="H87" s="231" t="s">
        <v>61</v>
      </c>
      <c r="I87" s="607" t="s">
        <v>999</v>
      </c>
      <c r="J87" s="230" t="s">
        <v>63</v>
      </c>
      <c r="K87" s="226" t="s">
        <v>64</v>
      </c>
      <c r="L87" s="226" t="s">
        <v>65</v>
      </c>
      <c r="M87" s="227" t="s">
        <v>66</v>
      </c>
      <c r="N87" s="244" t="s">
        <v>67</v>
      </c>
      <c r="P87" s="22"/>
      <c r="Q87" s="22"/>
      <c r="R87" s="24"/>
      <c r="S87" s="25"/>
      <c r="T87" s="25"/>
      <c r="U87" s="25"/>
      <c r="V87" s="25"/>
      <c r="W87" s="25"/>
      <c r="X87" s="55"/>
      <c r="Y87" s="6"/>
    </row>
    <row r="88" spans="1:26">
      <c r="A88" s="545">
        <v>44012</v>
      </c>
      <c r="B88" s="308">
        <v>42.45</v>
      </c>
      <c r="C88" s="308"/>
      <c r="D88" s="308"/>
      <c r="E88" s="546" t="s">
        <v>737</v>
      </c>
      <c r="F88" s="542">
        <v>33550</v>
      </c>
      <c r="G88" s="232">
        <v>28</v>
      </c>
      <c r="H88" s="232">
        <v>100</v>
      </c>
      <c r="I88" s="232">
        <f>SUM(F88:H88)</f>
        <v>33678</v>
      </c>
      <c r="J88" s="233"/>
      <c r="K88" s="228"/>
      <c r="L88" s="228"/>
      <c r="M88" s="228"/>
      <c r="N88" s="65"/>
      <c r="P88" s="22"/>
      <c r="Q88" s="22"/>
      <c r="R88" s="24"/>
      <c r="S88" s="25"/>
      <c r="T88" s="25"/>
      <c r="U88" s="25"/>
      <c r="V88" s="25"/>
      <c r="W88" s="25"/>
      <c r="X88" s="55"/>
      <c r="Y88" s="6"/>
    </row>
    <row r="89" spans="1:26">
      <c r="A89" s="299" t="s">
        <v>736</v>
      </c>
      <c r="B89" s="239"/>
      <c r="C89" s="239"/>
      <c r="D89" s="239"/>
      <c r="E89" s="37"/>
      <c r="F89" s="543"/>
      <c r="G89" s="37"/>
      <c r="H89" s="37"/>
      <c r="I89" s="37"/>
      <c r="J89" s="37"/>
      <c r="K89" s="245"/>
      <c r="L89" s="245"/>
      <c r="M89" s="245"/>
      <c r="N89" s="6"/>
      <c r="P89" s="100"/>
      <c r="Q89" s="100"/>
      <c r="R89" s="101"/>
      <c r="S89" s="102"/>
      <c r="T89" s="102"/>
      <c r="U89" s="102"/>
      <c r="V89" s="102"/>
      <c r="W89" s="102"/>
      <c r="X89" s="103"/>
      <c r="Y89" s="81"/>
    </row>
    <row r="90" spans="1:26">
      <c r="A90" s="540"/>
      <c r="B90" s="241"/>
      <c r="C90" s="241"/>
      <c r="D90" s="241"/>
      <c r="E90" s="240"/>
      <c r="F90" s="544"/>
      <c r="G90" s="240"/>
      <c r="H90" s="240"/>
      <c r="I90" s="240"/>
      <c r="J90" s="240"/>
      <c r="K90" s="111"/>
      <c r="L90" s="111"/>
      <c r="M90" s="111"/>
      <c r="N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>
      <c r="A91" s="526"/>
      <c r="B91" s="241"/>
      <c r="C91" s="241"/>
      <c r="D91" s="241"/>
      <c r="E91" s="240"/>
      <c r="F91" s="544"/>
      <c r="G91" s="240"/>
      <c r="H91" s="240"/>
      <c r="I91" s="240"/>
      <c r="J91" s="240"/>
      <c r="K91" s="111"/>
      <c r="L91" s="111"/>
      <c r="M91" s="111"/>
      <c r="N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>
      <c r="A92" s="526"/>
      <c r="B92" s="241"/>
      <c r="C92" s="241"/>
      <c r="D92" s="241"/>
      <c r="E92" s="240"/>
      <c r="F92" s="544"/>
      <c r="G92" s="240"/>
      <c r="H92" s="240"/>
      <c r="I92" s="240"/>
      <c r="J92" s="240"/>
      <c r="K92" s="111"/>
      <c r="L92" s="111"/>
      <c r="M92" s="111"/>
      <c r="N92" s="25"/>
    </row>
    <row r="93" spans="1:26">
      <c r="A93" s="526"/>
      <c r="B93" s="241"/>
      <c r="C93" s="241"/>
      <c r="D93" s="241"/>
      <c r="E93" s="240"/>
      <c r="F93" s="544"/>
      <c r="G93" s="240"/>
      <c r="H93" s="240"/>
      <c r="I93" s="240"/>
      <c r="J93" s="240"/>
      <c r="K93" s="111"/>
      <c r="L93" s="111"/>
      <c r="M93" s="111"/>
      <c r="N93" s="25"/>
    </row>
    <row r="94" spans="1:26">
      <c r="A94" s="526"/>
      <c r="B94" s="241"/>
      <c r="C94" s="241"/>
      <c r="D94" s="241"/>
      <c r="E94" s="240"/>
      <c r="F94" s="544"/>
      <c r="G94" s="240"/>
      <c r="H94" s="240"/>
      <c r="I94" s="240"/>
      <c r="J94" s="240"/>
      <c r="K94" s="111"/>
      <c r="L94" s="111"/>
      <c r="M94" s="111"/>
      <c r="N94" s="25"/>
    </row>
    <row r="95" spans="1:26">
      <c r="A95" s="114"/>
      <c r="B95" s="25"/>
      <c r="C95" s="25"/>
      <c r="D95" s="25"/>
      <c r="E95" s="240"/>
      <c r="F95" s="544"/>
      <c r="G95" s="240"/>
      <c r="H95" s="240"/>
      <c r="I95" s="240"/>
      <c r="J95" s="240"/>
      <c r="K95" s="111"/>
      <c r="L95" s="111"/>
      <c r="M95" s="111"/>
      <c r="N95" s="25"/>
    </row>
    <row r="96" spans="1:26" ht="16.8">
      <c r="A96" s="1" t="s">
        <v>0</v>
      </c>
      <c r="B96" s="1" t="s">
        <v>1</v>
      </c>
      <c r="C96" s="1" t="s">
        <v>2</v>
      </c>
      <c r="D96" s="1" t="s">
        <v>3</v>
      </c>
      <c r="E96" s="1" t="s">
        <v>4</v>
      </c>
      <c r="F96" s="334" t="s">
        <v>5</v>
      </c>
      <c r="G96" s="2" t="s">
        <v>6</v>
      </c>
      <c r="H96" s="3"/>
      <c r="I96" s="4"/>
      <c r="J96" s="4"/>
      <c r="K96" s="5"/>
      <c r="L96" s="6"/>
      <c r="M96" s="6"/>
      <c r="N96" s="6"/>
      <c r="O96" s="7"/>
      <c r="P96" s="8" t="s">
        <v>7</v>
      </c>
      <c r="Q96" s="9"/>
      <c r="R96" s="10"/>
      <c r="S96" s="11"/>
      <c r="T96" s="11"/>
      <c r="U96" s="11"/>
      <c r="V96" s="11"/>
      <c r="W96" s="11"/>
      <c r="X96" s="12"/>
      <c r="Y96" s="9"/>
    </row>
    <row r="97" spans="1:25" ht="16.8">
      <c r="A97" s="13"/>
      <c r="B97" s="14"/>
      <c r="C97" s="15"/>
      <c r="D97" s="15"/>
      <c r="E97" s="15"/>
      <c r="F97" s="335"/>
      <c r="G97" s="2" t="s">
        <v>8</v>
      </c>
      <c r="H97" s="16"/>
      <c r="I97" s="17"/>
      <c r="J97" s="18"/>
      <c r="K97" s="5"/>
      <c r="L97" s="6"/>
      <c r="M97" s="6"/>
      <c r="N97" s="6"/>
      <c r="O97" s="7"/>
      <c r="P97" s="11" t="s">
        <v>1</v>
      </c>
      <c r="Q97" s="9" t="s">
        <v>10</v>
      </c>
      <c r="R97" s="10" t="s">
        <v>11</v>
      </c>
      <c r="S97" s="11" t="s">
        <v>12</v>
      </c>
      <c r="T97" s="11" t="s">
        <v>13</v>
      </c>
      <c r="U97" s="11" t="s">
        <v>14</v>
      </c>
      <c r="V97" s="11" t="s">
        <v>15</v>
      </c>
      <c r="W97" s="11" t="s">
        <v>16</v>
      </c>
      <c r="X97" s="12" t="s">
        <v>17</v>
      </c>
      <c r="Y97" s="9" t="s">
        <v>18</v>
      </c>
    </row>
    <row r="98" spans="1:25">
      <c r="A98" s="13"/>
      <c r="B98" s="15"/>
      <c r="C98" s="15"/>
      <c r="D98" s="15"/>
      <c r="E98" s="15"/>
      <c r="F98" s="335"/>
      <c r="G98" s="19"/>
      <c r="H98" s="20"/>
      <c r="I98" s="20"/>
      <c r="J98" s="21"/>
      <c r="K98" s="6"/>
      <c r="L98" s="6"/>
      <c r="M98" s="6"/>
      <c r="N98" s="6"/>
      <c r="P98" s="22"/>
      <c r="Q98" s="23"/>
      <c r="R98" s="24"/>
      <c r="S98" s="25"/>
      <c r="T98" s="25"/>
      <c r="U98" s="25"/>
      <c r="V98" s="25"/>
      <c r="W98" s="25"/>
      <c r="X98" s="26"/>
      <c r="Y98" s="27"/>
    </row>
    <row r="99" spans="1:25">
      <c r="A99" s="106" t="s">
        <v>291</v>
      </c>
      <c r="B99" s="20"/>
      <c r="C99" s="20"/>
      <c r="D99" s="20"/>
      <c r="E99" s="20"/>
      <c r="F99" s="336"/>
      <c r="G99" s="20"/>
      <c r="H99" s="20"/>
      <c r="I99" s="20"/>
      <c r="J99" s="21"/>
      <c r="K99" s="6"/>
      <c r="L99" s="6"/>
      <c r="M99" s="6"/>
      <c r="N99" s="6"/>
      <c r="P99" s="22"/>
      <c r="Q99" s="23"/>
      <c r="R99" s="24"/>
      <c r="S99" s="25"/>
      <c r="T99" s="25"/>
      <c r="U99" s="25"/>
      <c r="V99" s="25"/>
      <c r="W99" s="25"/>
      <c r="X99" s="26"/>
      <c r="Y99" s="6"/>
    </row>
    <row r="100" spans="1:25" ht="16.8">
      <c r="A100" s="29" t="s">
        <v>19</v>
      </c>
      <c r="B100" s="30" t="s">
        <v>20</v>
      </c>
      <c r="C100" s="30" t="s">
        <v>21</v>
      </c>
      <c r="D100" s="30" t="s">
        <v>22</v>
      </c>
      <c r="E100" s="30" t="s">
        <v>23</v>
      </c>
      <c r="F100" s="337"/>
      <c r="G100" s="32" t="s">
        <v>24</v>
      </c>
      <c r="H100" s="32" t="s">
        <v>25</v>
      </c>
      <c r="I100" s="33" t="s">
        <v>26</v>
      </c>
      <c r="J100" s="34" t="s">
        <v>27</v>
      </c>
      <c r="K100" s="35"/>
      <c r="L100" s="6"/>
      <c r="M100" s="6"/>
      <c r="N100" s="6"/>
      <c r="P100" s="22"/>
      <c r="Q100" s="22"/>
      <c r="R100" s="24"/>
      <c r="S100" s="25"/>
      <c r="T100" s="25"/>
      <c r="U100" s="25"/>
      <c r="V100" s="25"/>
      <c r="W100" s="25"/>
      <c r="X100" s="26"/>
      <c r="Y100" s="6"/>
    </row>
    <row r="101" spans="1:25">
      <c r="A101" s="36"/>
      <c r="B101" s="31"/>
      <c r="C101" s="31"/>
      <c r="D101" s="31"/>
      <c r="E101" s="31"/>
      <c r="F101" s="337"/>
      <c r="G101" s="37"/>
      <c r="H101" s="37"/>
      <c r="I101" s="37"/>
      <c r="J101" s="6"/>
      <c r="K101" s="6"/>
      <c r="L101" s="6"/>
      <c r="M101" s="6"/>
      <c r="N101" s="6"/>
      <c r="P101" s="22"/>
      <c r="Q101" s="23"/>
      <c r="R101" s="38"/>
      <c r="S101" s="25"/>
      <c r="T101" s="25"/>
      <c r="U101" s="25"/>
      <c r="V101" s="25"/>
      <c r="W101" s="25"/>
      <c r="X101" s="26"/>
      <c r="Y101" s="6"/>
    </row>
    <row r="102" spans="1:25">
      <c r="A102" s="39"/>
      <c r="B102" s="31"/>
      <c r="C102" s="31"/>
      <c r="D102" s="31"/>
      <c r="E102" s="31"/>
      <c r="F102" s="337"/>
      <c r="G102" s="37"/>
      <c r="H102" s="37"/>
      <c r="I102" s="37"/>
      <c r="J102" s="6"/>
      <c r="K102" s="6"/>
      <c r="L102" s="6"/>
      <c r="M102" s="6"/>
      <c r="N102" s="6"/>
      <c r="P102" s="22"/>
      <c r="Q102" s="22"/>
      <c r="R102" s="24"/>
      <c r="S102" s="25"/>
      <c r="T102" s="25" t="s">
        <v>28</v>
      </c>
      <c r="U102" s="25"/>
      <c r="V102" s="25"/>
      <c r="W102" s="25"/>
      <c r="X102" s="26"/>
      <c r="Y102" s="6"/>
    </row>
    <row r="103" spans="1:25">
      <c r="A103" s="36"/>
      <c r="B103" s="31"/>
      <c r="C103" s="31"/>
      <c r="D103" s="31"/>
      <c r="E103" s="31"/>
      <c r="F103" s="337" t="s">
        <v>28</v>
      </c>
      <c r="G103" s="37"/>
      <c r="H103" s="37"/>
      <c r="I103" s="37"/>
      <c r="J103" s="6"/>
      <c r="K103" s="6"/>
      <c r="L103" s="6"/>
      <c r="M103" s="6"/>
      <c r="N103" s="6"/>
      <c r="P103" s="22"/>
      <c r="Q103" s="22"/>
      <c r="R103" s="24"/>
      <c r="S103" s="25"/>
      <c r="T103" s="25"/>
      <c r="U103" s="25"/>
      <c r="V103" s="25"/>
      <c r="W103" s="25"/>
      <c r="X103" s="26"/>
      <c r="Y103" s="6"/>
    </row>
    <row r="104" spans="1:25">
      <c r="A104" s="40"/>
      <c r="B104" s="31"/>
      <c r="C104" s="31"/>
      <c r="D104" s="31"/>
      <c r="E104" s="31"/>
      <c r="F104" s="335"/>
      <c r="G104" s="37"/>
      <c r="H104" s="37"/>
      <c r="I104" s="37"/>
      <c r="J104" s="6"/>
      <c r="K104" s="6"/>
      <c r="L104" s="6"/>
      <c r="M104" s="6"/>
      <c r="N104" s="6"/>
      <c r="P104" s="22"/>
      <c r="Q104" s="22"/>
      <c r="R104" s="24"/>
      <c r="S104" s="25"/>
      <c r="T104" s="25"/>
      <c r="U104" s="25"/>
      <c r="V104" s="25"/>
      <c r="W104" s="25"/>
      <c r="X104" s="26"/>
      <c r="Y104" s="6"/>
    </row>
    <row r="105" spans="1:25" ht="16.8">
      <c r="A105" s="41" t="s">
        <v>29</v>
      </c>
      <c r="B105" s="42" t="s">
        <v>30</v>
      </c>
      <c r="C105" s="42" t="s">
        <v>31</v>
      </c>
      <c r="D105" s="42" t="s">
        <v>32</v>
      </c>
      <c r="E105" s="42" t="s">
        <v>5</v>
      </c>
      <c r="F105" s="338"/>
      <c r="G105" s="44" t="s">
        <v>34</v>
      </c>
      <c r="H105" s="44" t="s">
        <v>35</v>
      </c>
      <c r="I105" s="44" t="s">
        <v>36</v>
      </c>
      <c r="J105" s="45" t="s">
        <v>37</v>
      </c>
      <c r="K105" s="46"/>
      <c r="L105" s="47"/>
      <c r="M105" s="48"/>
      <c r="N105" s="6"/>
      <c r="P105" s="22"/>
      <c r="Q105" s="22"/>
      <c r="R105" s="24"/>
      <c r="S105" s="25"/>
      <c r="T105" s="25"/>
      <c r="U105" s="25"/>
      <c r="V105" s="25"/>
      <c r="W105" s="25"/>
      <c r="X105" s="26"/>
      <c r="Y105" s="6"/>
    </row>
    <row r="106" spans="1:25" ht="16.8">
      <c r="A106" s="36"/>
      <c r="B106" s="49"/>
      <c r="C106" s="49"/>
      <c r="D106" s="49"/>
      <c r="E106" s="49"/>
      <c r="F106" s="338"/>
      <c r="G106" s="50"/>
      <c r="H106" s="50"/>
      <c r="I106" s="50"/>
      <c r="J106" s="51" t="s">
        <v>38</v>
      </c>
      <c r="K106" s="52"/>
      <c r="L106" s="52"/>
      <c r="M106" s="52"/>
      <c r="N106" s="6"/>
      <c r="P106" s="22"/>
      <c r="Q106" s="22"/>
      <c r="R106" s="24"/>
      <c r="S106" s="25"/>
      <c r="T106" s="25"/>
      <c r="U106" s="25"/>
      <c r="V106" s="25"/>
      <c r="W106" s="25"/>
      <c r="X106" s="26"/>
      <c r="Y106" s="6"/>
    </row>
    <row r="107" spans="1:25" ht="16.8">
      <c r="A107" s="39"/>
      <c r="B107" s="49"/>
      <c r="C107" s="49"/>
      <c r="D107" s="49"/>
      <c r="E107" s="49"/>
      <c r="F107" s="338"/>
      <c r="G107" s="50"/>
      <c r="H107" s="50"/>
      <c r="I107" s="50"/>
      <c r="J107" s="45" t="s">
        <v>39</v>
      </c>
      <c r="K107" s="53"/>
      <c r="L107" s="53"/>
      <c r="M107" s="53"/>
      <c r="N107" s="6"/>
      <c r="P107" s="22"/>
      <c r="Q107" s="22"/>
      <c r="R107" s="24"/>
      <c r="S107" s="25"/>
      <c r="T107" s="25"/>
      <c r="U107" s="25"/>
      <c r="V107" s="25"/>
      <c r="W107" s="25"/>
      <c r="X107" s="26"/>
      <c r="Y107" s="6"/>
    </row>
    <row r="108" spans="1:25" ht="16.8">
      <c r="A108" s="36"/>
      <c r="B108" s="49"/>
      <c r="C108" s="49"/>
      <c r="D108" s="49"/>
      <c r="E108" s="49"/>
      <c r="F108" s="338"/>
      <c r="G108" s="50"/>
      <c r="H108" s="50"/>
      <c r="I108" s="50"/>
      <c r="J108" s="45" t="s">
        <v>40</v>
      </c>
      <c r="K108" s="54"/>
      <c r="L108" s="54"/>
      <c r="M108" s="54"/>
      <c r="N108" s="6"/>
      <c r="P108" s="22"/>
      <c r="Q108" s="22"/>
      <c r="R108" s="24"/>
      <c r="S108" s="25"/>
      <c r="T108" s="25"/>
      <c r="U108" s="25"/>
      <c r="V108" s="25"/>
      <c r="W108" s="25"/>
      <c r="X108" s="55"/>
      <c r="Y108" s="6"/>
    </row>
    <row r="109" spans="1:25" ht="16.8">
      <c r="A109" s="36"/>
      <c r="B109" s="15"/>
      <c r="C109" s="15"/>
      <c r="D109" s="15"/>
      <c r="E109" s="49"/>
      <c r="F109" s="339"/>
      <c r="G109" s="15"/>
      <c r="H109" s="56"/>
      <c r="I109" s="56"/>
      <c r="J109" s="45" t="s">
        <v>41</v>
      </c>
      <c r="K109" s="57"/>
      <c r="L109" s="53"/>
      <c r="M109" s="53"/>
      <c r="N109" s="6"/>
      <c r="P109" s="22"/>
      <c r="Q109" s="22"/>
      <c r="R109" s="24"/>
      <c r="S109" s="25"/>
      <c r="T109" s="25"/>
      <c r="U109" s="25"/>
      <c r="V109" s="25" t="s">
        <v>28</v>
      </c>
      <c r="W109" s="25"/>
      <c r="X109" s="55"/>
      <c r="Y109" s="6"/>
    </row>
    <row r="110" spans="1:25" ht="16.8">
      <c r="A110" s="58" t="s">
        <v>43</v>
      </c>
      <c r="B110" s="59" t="s">
        <v>44</v>
      </c>
      <c r="C110" s="59" t="s">
        <v>45</v>
      </c>
      <c r="D110" s="59" t="s">
        <v>46</v>
      </c>
      <c r="E110" s="60" t="s">
        <v>47</v>
      </c>
      <c r="F110" s="340"/>
      <c r="G110" s="61"/>
      <c r="H110" s="62"/>
      <c r="I110" s="63"/>
      <c r="J110" s="64"/>
      <c r="K110" s="65"/>
      <c r="L110" s="6"/>
      <c r="M110" s="6"/>
      <c r="N110" s="6"/>
      <c r="P110" s="22"/>
      <c r="Q110" s="22"/>
      <c r="R110" s="24"/>
      <c r="S110" s="25"/>
      <c r="T110" s="25"/>
      <c r="U110" s="25"/>
      <c r="V110" s="25"/>
      <c r="W110" s="25"/>
      <c r="X110" s="55"/>
      <c r="Y110" s="6"/>
    </row>
    <row r="111" spans="1:25">
      <c r="A111" s="36"/>
      <c r="B111" s="66"/>
      <c r="C111" s="66"/>
      <c r="D111" s="66"/>
      <c r="E111" s="66"/>
      <c r="F111" s="341"/>
      <c r="G111" s="15"/>
      <c r="H111" s="15"/>
      <c r="I111" s="15"/>
      <c r="J111" s="67"/>
      <c r="K111" s="6"/>
      <c r="L111" s="6"/>
      <c r="M111" s="6"/>
      <c r="N111" s="6"/>
      <c r="P111" s="22"/>
      <c r="Q111" s="22"/>
      <c r="R111" s="24"/>
      <c r="S111" s="25"/>
      <c r="T111" s="25"/>
      <c r="U111" s="25"/>
      <c r="V111" s="25"/>
      <c r="W111" s="25"/>
      <c r="X111" s="55"/>
      <c r="Y111" s="6"/>
    </row>
    <row r="112" spans="1:25">
      <c r="A112" s="39"/>
      <c r="B112" s="66"/>
      <c r="C112" s="66"/>
      <c r="D112" s="66"/>
      <c r="E112" s="66"/>
      <c r="F112" s="341"/>
      <c r="G112" s="15"/>
      <c r="H112" s="15"/>
      <c r="I112" s="15"/>
      <c r="J112" s="67"/>
      <c r="K112" s="6"/>
      <c r="L112" s="6"/>
      <c r="M112" s="6"/>
      <c r="N112" s="6"/>
      <c r="P112" s="22"/>
      <c r="Q112" s="22"/>
      <c r="R112" s="24"/>
      <c r="S112" s="25"/>
      <c r="T112" s="25"/>
      <c r="U112" s="25"/>
      <c r="V112" s="25"/>
      <c r="W112" s="25"/>
      <c r="X112" s="55"/>
      <c r="Y112" s="6"/>
    </row>
    <row r="113" spans="1:25">
      <c r="A113" s="36"/>
      <c r="B113" s="66"/>
      <c r="C113" s="66"/>
      <c r="D113" s="66"/>
      <c r="E113" s="66"/>
      <c r="F113" s="341"/>
      <c r="G113" s="15"/>
      <c r="H113" s="15"/>
      <c r="I113" s="15"/>
      <c r="J113" s="67"/>
      <c r="K113" s="6"/>
      <c r="L113" s="6"/>
      <c r="M113" s="6"/>
      <c r="N113" s="6"/>
      <c r="P113" s="22"/>
      <c r="Q113" s="22"/>
      <c r="R113" s="24"/>
      <c r="S113" s="25"/>
      <c r="T113" s="25"/>
      <c r="U113" s="25"/>
      <c r="V113" s="25"/>
      <c r="W113" s="25"/>
      <c r="X113" s="55"/>
      <c r="Y113" s="6"/>
    </row>
    <row r="114" spans="1:25">
      <c r="A114" s="40"/>
      <c r="B114" s="66"/>
      <c r="C114" s="66"/>
      <c r="D114" s="66"/>
      <c r="E114" s="66"/>
      <c r="F114" s="341"/>
      <c r="G114" s="15"/>
      <c r="H114" s="15"/>
      <c r="I114" s="15"/>
      <c r="J114" s="67"/>
      <c r="K114" s="6"/>
      <c r="L114" s="6"/>
      <c r="M114" s="6"/>
      <c r="N114" s="6"/>
      <c r="P114" s="22"/>
      <c r="Q114" s="22"/>
      <c r="R114" s="24"/>
      <c r="S114" s="25"/>
      <c r="T114" s="25"/>
      <c r="U114" s="25"/>
      <c r="V114" s="25"/>
      <c r="W114" s="25"/>
      <c r="X114" s="55"/>
      <c r="Y114" s="6"/>
    </row>
    <row r="115" spans="1:25" ht="16.8">
      <c r="A115" s="68" t="s">
        <v>48</v>
      </c>
      <c r="B115" s="69" t="s">
        <v>49</v>
      </c>
      <c r="C115" s="69" t="s">
        <v>50</v>
      </c>
      <c r="D115" s="69" t="s">
        <v>51</v>
      </c>
      <c r="E115" s="69" t="s">
        <v>52</v>
      </c>
      <c r="F115" s="342" t="s">
        <v>53</v>
      </c>
      <c r="G115" s="71"/>
      <c r="H115" s="72"/>
      <c r="I115" s="73"/>
      <c r="J115" s="74"/>
      <c r="K115" s="5"/>
      <c r="L115" s="5"/>
      <c r="M115" s="5"/>
      <c r="N115" s="6"/>
      <c r="P115" s="22"/>
      <c r="Q115" s="22"/>
      <c r="R115" s="24"/>
      <c r="S115" s="25"/>
      <c r="T115" s="25"/>
      <c r="U115" s="25"/>
      <c r="V115" s="25"/>
      <c r="W115" s="25"/>
      <c r="X115" s="55"/>
      <c r="Y115" s="6"/>
    </row>
    <row r="116" spans="1:25" ht="19.8">
      <c r="A116" s="36"/>
      <c r="B116" s="75"/>
      <c r="C116" s="75"/>
      <c r="D116" s="75"/>
      <c r="E116" s="75"/>
      <c r="F116" s="343" t="s">
        <v>54</v>
      </c>
      <c r="G116" s="77"/>
      <c r="H116" s="77"/>
      <c r="I116" s="77"/>
      <c r="J116" s="74"/>
      <c r="K116" s="5"/>
      <c r="L116" s="5"/>
      <c r="M116" s="5"/>
      <c r="N116" s="6"/>
      <c r="P116" s="22"/>
      <c r="Q116" s="22"/>
      <c r="R116" s="24"/>
      <c r="S116" s="25"/>
      <c r="T116" s="25"/>
      <c r="U116" s="25"/>
      <c r="V116" s="25"/>
      <c r="W116" s="25"/>
      <c r="X116" s="55"/>
      <c r="Y116" s="6"/>
    </row>
    <row r="117" spans="1:25" ht="19.8">
      <c r="A117" s="39"/>
      <c r="B117" s="75"/>
      <c r="C117" s="75"/>
      <c r="D117" s="75"/>
      <c r="E117" s="75"/>
      <c r="F117" s="344" t="s">
        <v>55</v>
      </c>
      <c r="G117" s="77"/>
      <c r="H117" s="77"/>
      <c r="I117" s="77"/>
      <c r="J117" s="74"/>
      <c r="K117" s="5"/>
      <c r="L117" s="5"/>
      <c r="M117" s="5"/>
      <c r="N117" s="6"/>
      <c r="P117" s="22"/>
      <c r="Q117" s="22"/>
      <c r="R117" s="24"/>
      <c r="S117" s="25"/>
      <c r="T117" s="25"/>
      <c r="U117" s="25"/>
      <c r="V117" s="25"/>
      <c r="W117" s="25"/>
      <c r="X117" s="55"/>
      <c r="Y117" s="6"/>
    </row>
    <row r="118" spans="1:25" ht="16.8">
      <c r="A118" s="36"/>
      <c r="B118" s="75"/>
      <c r="C118" s="75"/>
      <c r="D118" s="75"/>
      <c r="E118" s="75"/>
      <c r="F118" s="345"/>
      <c r="G118" s="79"/>
      <c r="H118" s="77"/>
      <c r="I118" s="77"/>
      <c r="J118" s="74"/>
      <c r="K118" s="5"/>
      <c r="L118" s="5"/>
      <c r="M118" s="5"/>
      <c r="N118" s="6"/>
      <c r="P118" s="22"/>
      <c r="Q118" s="22"/>
      <c r="R118" s="24"/>
      <c r="S118" s="25"/>
      <c r="T118" s="25"/>
      <c r="U118" s="25"/>
      <c r="V118" s="25"/>
      <c r="W118" s="25"/>
      <c r="X118" s="55"/>
      <c r="Y118" s="6"/>
    </row>
    <row r="119" spans="1:25">
      <c r="A119" s="36"/>
      <c r="B119" s="75"/>
      <c r="C119" s="75"/>
      <c r="D119" s="75"/>
      <c r="E119" s="75"/>
      <c r="F119" s="346"/>
      <c r="G119" s="75"/>
      <c r="H119" s="15"/>
      <c r="I119" s="15"/>
      <c r="J119" s="67"/>
      <c r="K119" s="6"/>
      <c r="L119" s="6"/>
      <c r="M119" s="6"/>
      <c r="N119" s="6"/>
      <c r="P119" s="22"/>
      <c r="Q119" s="22"/>
      <c r="R119" s="24"/>
      <c r="S119" s="25"/>
      <c r="T119" s="25"/>
      <c r="U119" s="25"/>
      <c r="V119" s="25"/>
      <c r="W119" s="25"/>
      <c r="X119" s="55"/>
      <c r="Y119" s="6"/>
    </row>
    <row r="120" spans="1:25">
      <c r="A120" s="36"/>
      <c r="B120" s="15"/>
      <c r="C120" s="15"/>
      <c r="D120" s="15"/>
      <c r="E120" s="15"/>
      <c r="F120" s="335"/>
      <c r="G120" s="15"/>
      <c r="H120" s="15"/>
      <c r="I120" s="15"/>
      <c r="J120" s="67"/>
      <c r="K120" s="6"/>
      <c r="L120" s="6"/>
      <c r="M120" s="6"/>
      <c r="N120" s="6"/>
      <c r="P120" s="22"/>
      <c r="Q120" s="22"/>
      <c r="R120" s="24"/>
      <c r="S120" s="25"/>
      <c r="T120" s="25"/>
      <c r="U120" s="25"/>
      <c r="V120" s="25"/>
      <c r="W120" s="25"/>
      <c r="X120" s="55"/>
      <c r="Y120" s="6"/>
    </row>
    <row r="121" spans="1:25">
      <c r="A121" s="36"/>
      <c r="B121" s="15"/>
      <c r="C121" s="15"/>
      <c r="D121" s="15"/>
      <c r="E121" s="15"/>
      <c r="F121" s="335"/>
      <c r="G121" s="15"/>
      <c r="H121" s="15"/>
      <c r="I121" s="15"/>
      <c r="J121" s="67"/>
      <c r="K121" s="6"/>
      <c r="L121" s="6"/>
      <c r="M121" s="6"/>
      <c r="N121" s="6"/>
      <c r="P121" s="22"/>
      <c r="Q121" s="22"/>
      <c r="R121" s="24"/>
      <c r="S121" s="25"/>
      <c r="T121" s="25"/>
      <c r="U121" s="25"/>
      <c r="V121" s="25"/>
      <c r="W121" s="25"/>
      <c r="X121" s="55"/>
      <c r="Y121" s="6"/>
    </row>
    <row r="122" spans="1:25">
      <c r="A122" s="36"/>
      <c r="B122" s="15"/>
      <c r="C122" s="15"/>
      <c r="D122" s="20"/>
      <c r="E122" s="20"/>
      <c r="F122" s="336"/>
      <c r="G122" s="20"/>
      <c r="H122" s="20"/>
      <c r="I122" s="20"/>
      <c r="J122" s="21"/>
      <c r="K122" s="6"/>
      <c r="L122" s="6"/>
      <c r="M122" s="6"/>
      <c r="N122" s="6"/>
      <c r="P122" s="22"/>
      <c r="Q122" s="22"/>
      <c r="R122" s="24"/>
      <c r="S122" s="25"/>
      <c r="T122" s="25"/>
      <c r="U122" s="25"/>
      <c r="V122" s="25"/>
      <c r="W122" s="25"/>
      <c r="X122" s="55"/>
      <c r="Y122" s="6"/>
    </row>
    <row r="123" spans="1:25" ht="16.8" thickBot="1">
      <c r="A123" s="80"/>
      <c r="B123" s="20"/>
      <c r="C123" s="20"/>
      <c r="D123" s="20"/>
      <c r="E123" s="81"/>
      <c r="F123" s="347"/>
      <c r="G123" s="81"/>
      <c r="H123" s="81"/>
      <c r="I123" s="81"/>
      <c r="J123" s="81"/>
      <c r="K123" s="81"/>
      <c r="L123" s="81"/>
      <c r="M123" s="81"/>
      <c r="N123" s="81"/>
      <c r="P123" s="22"/>
      <c r="Q123" s="22"/>
      <c r="R123" s="24"/>
      <c r="S123" s="25"/>
      <c r="T123" s="25"/>
      <c r="U123" s="25"/>
      <c r="V123" s="25"/>
      <c r="W123" s="25"/>
      <c r="X123" s="55"/>
      <c r="Y123" s="6"/>
    </row>
    <row r="124" spans="1:25" ht="17.399999999999999" thickBot="1">
      <c r="A124" s="234" t="s">
        <v>1</v>
      </c>
      <c r="B124" s="86" t="s">
        <v>56</v>
      </c>
      <c r="C124" s="86" t="s">
        <v>57</v>
      </c>
      <c r="D124" s="235" t="s">
        <v>58</v>
      </c>
      <c r="E124" s="230" t="s">
        <v>1</v>
      </c>
      <c r="F124" s="541" t="s">
        <v>59</v>
      </c>
      <c r="G124" s="230" t="s">
        <v>57</v>
      </c>
      <c r="H124" s="231" t="s">
        <v>61</v>
      </c>
      <c r="I124" s="230" t="s">
        <v>62</v>
      </c>
      <c r="J124" s="230" t="s">
        <v>63</v>
      </c>
      <c r="K124" s="226" t="s">
        <v>64</v>
      </c>
      <c r="L124" s="226" t="s">
        <v>65</v>
      </c>
      <c r="M124" s="227" t="s">
        <v>66</v>
      </c>
      <c r="N124" s="244" t="s">
        <v>67</v>
      </c>
      <c r="P124" s="22"/>
      <c r="Q124" s="22"/>
      <c r="R124" s="24"/>
      <c r="S124" s="25"/>
      <c r="T124" s="25"/>
      <c r="U124" s="25"/>
      <c r="V124" s="25"/>
      <c r="W124" s="25"/>
      <c r="X124" s="55"/>
      <c r="Y124" s="6"/>
    </row>
    <row r="125" spans="1:25">
      <c r="A125" s="307"/>
      <c r="B125" s="308"/>
      <c r="C125" s="308"/>
      <c r="D125" s="308"/>
      <c r="E125" s="232"/>
      <c r="F125" s="542"/>
      <c r="G125" s="232"/>
      <c r="H125" s="232"/>
      <c r="I125" s="232"/>
      <c r="J125" s="233"/>
      <c r="K125" s="228"/>
      <c r="L125" s="228"/>
      <c r="M125" s="228"/>
      <c r="N125" s="668"/>
      <c r="P125" s="22"/>
      <c r="Q125" s="22"/>
      <c r="R125" s="24"/>
      <c r="S125" s="25"/>
      <c r="T125" s="25"/>
      <c r="U125" s="25"/>
      <c r="V125" s="25"/>
      <c r="W125" s="25"/>
      <c r="X125" s="55"/>
      <c r="Y125" s="6"/>
    </row>
    <row r="126" spans="1:25">
      <c r="A126" s="238"/>
      <c r="B126" s="239"/>
      <c r="C126" s="239"/>
      <c r="D126" s="239"/>
      <c r="E126" s="37"/>
      <c r="F126" s="543"/>
      <c r="G126" s="37"/>
      <c r="H126" s="37"/>
      <c r="I126" s="37"/>
      <c r="J126" s="37"/>
      <c r="K126" s="245"/>
      <c r="L126" s="245"/>
      <c r="M126" s="245"/>
      <c r="N126" s="669"/>
      <c r="P126" s="100"/>
      <c r="Q126" s="100"/>
      <c r="R126" s="101"/>
      <c r="S126" s="102"/>
      <c r="T126" s="102"/>
      <c r="U126" s="102"/>
      <c r="V126" s="102"/>
      <c r="W126" s="102"/>
      <c r="X126" s="103"/>
      <c r="Y126" s="81"/>
    </row>
    <row r="127" spans="1:25">
      <c r="A127" s="241"/>
      <c r="B127" s="241"/>
      <c r="C127" s="241"/>
      <c r="D127" s="241"/>
      <c r="E127" s="240"/>
      <c r="F127" s="544"/>
      <c r="G127" s="240"/>
      <c r="H127" s="240"/>
      <c r="I127" s="240"/>
      <c r="J127" s="240"/>
      <c r="K127" s="111"/>
      <c r="L127" s="111"/>
      <c r="M127" s="111"/>
      <c r="N127" s="111"/>
    </row>
    <row r="128" spans="1:25">
      <c r="A128" s="241"/>
      <c r="B128" s="241"/>
      <c r="C128" s="241"/>
      <c r="D128" s="241"/>
      <c r="E128" s="240"/>
      <c r="F128" s="544"/>
      <c r="G128" s="240"/>
      <c r="H128" s="240"/>
      <c r="I128" s="240"/>
      <c r="J128" s="240"/>
      <c r="K128" s="111"/>
      <c r="L128" s="111"/>
      <c r="M128" s="111"/>
      <c r="N128" s="111"/>
    </row>
    <row r="129" spans="1:25">
      <c r="A129" s="241"/>
      <c r="B129" s="241"/>
      <c r="C129" s="241"/>
      <c r="D129" s="241"/>
      <c r="E129" s="240"/>
      <c r="F129" s="544"/>
      <c r="G129" s="240"/>
      <c r="H129" s="240"/>
      <c r="I129" s="240"/>
      <c r="J129" s="240"/>
      <c r="K129" s="111"/>
      <c r="L129" s="111"/>
      <c r="M129" s="111"/>
      <c r="N129" s="111"/>
    </row>
    <row r="130" spans="1:25">
      <c r="A130" s="241"/>
      <c r="B130" s="241"/>
      <c r="C130" s="241"/>
      <c r="D130" s="241"/>
      <c r="E130" s="240"/>
      <c r="F130" s="544"/>
      <c r="G130" s="240"/>
      <c r="H130" s="240"/>
      <c r="I130" s="240"/>
      <c r="J130" s="240"/>
      <c r="K130" s="111"/>
      <c r="L130" s="111"/>
      <c r="M130" s="111"/>
      <c r="N130" s="111"/>
    </row>
    <row r="131" spans="1:25">
      <c r="A131" s="241"/>
      <c r="B131" s="241"/>
      <c r="C131" s="241"/>
      <c r="D131" s="241"/>
      <c r="E131" s="240"/>
      <c r="F131" s="544"/>
      <c r="G131" s="240"/>
      <c r="H131" s="240"/>
      <c r="I131" s="240"/>
      <c r="J131" s="240"/>
      <c r="K131" s="111"/>
      <c r="L131" s="111"/>
      <c r="M131" s="111"/>
      <c r="N131" s="111"/>
    </row>
    <row r="132" spans="1:25">
      <c r="A132" s="25"/>
      <c r="B132" s="25"/>
      <c r="C132" s="25"/>
      <c r="D132" s="25"/>
      <c r="E132" s="240"/>
      <c r="F132" s="544"/>
      <c r="G132" s="240"/>
      <c r="H132" s="240"/>
      <c r="I132" s="240"/>
      <c r="J132" s="240"/>
      <c r="K132" s="111"/>
      <c r="L132" s="111"/>
      <c r="M132" s="111"/>
      <c r="N132" s="111"/>
    </row>
    <row r="133" spans="1:25" ht="16.8">
      <c r="A133" s="1" t="s">
        <v>0</v>
      </c>
      <c r="B133" s="1" t="s">
        <v>1</v>
      </c>
      <c r="C133" s="1" t="s">
        <v>2</v>
      </c>
      <c r="D133" s="1" t="s">
        <v>3</v>
      </c>
      <c r="E133" s="1" t="s">
        <v>4</v>
      </c>
      <c r="F133" s="334" t="s">
        <v>5</v>
      </c>
      <c r="G133" s="2" t="s">
        <v>6</v>
      </c>
      <c r="H133" s="3"/>
      <c r="I133" s="4"/>
      <c r="J133" s="4"/>
      <c r="K133" s="5"/>
      <c r="L133" s="6"/>
      <c r="M133" s="6"/>
      <c r="N133" s="6"/>
      <c r="O133" s="7"/>
      <c r="P133" s="8" t="s">
        <v>7</v>
      </c>
      <c r="Q133" s="9"/>
      <c r="R133" s="10"/>
      <c r="S133" s="11"/>
      <c r="T133" s="11"/>
      <c r="U133" s="11"/>
      <c r="V133" s="11"/>
      <c r="W133" s="11"/>
      <c r="X133" s="12"/>
      <c r="Y133" s="9"/>
    </row>
    <row r="134" spans="1:25" ht="16.8">
      <c r="A134" s="13"/>
      <c r="B134" s="14"/>
      <c r="C134" s="15"/>
      <c r="D134" s="15"/>
      <c r="E134" s="15"/>
      <c r="F134" s="335"/>
      <c r="G134" s="2" t="s">
        <v>8</v>
      </c>
      <c r="H134" s="16"/>
      <c r="I134" s="17"/>
      <c r="J134" s="18"/>
      <c r="K134" s="5"/>
      <c r="L134" s="6"/>
      <c r="M134" s="6"/>
      <c r="N134" s="6"/>
      <c r="O134" s="7"/>
      <c r="P134" s="11" t="s">
        <v>1</v>
      </c>
      <c r="Q134" s="9" t="s">
        <v>10</v>
      </c>
      <c r="R134" s="10" t="s">
        <v>11</v>
      </c>
      <c r="S134" s="11" t="s">
        <v>12</v>
      </c>
      <c r="T134" s="11" t="s">
        <v>13</v>
      </c>
      <c r="U134" s="11" t="s">
        <v>14</v>
      </c>
      <c r="V134" s="11" t="s">
        <v>15</v>
      </c>
      <c r="W134" s="11" t="s">
        <v>16</v>
      </c>
      <c r="X134" s="12" t="s">
        <v>17</v>
      </c>
      <c r="Y134" s="9" t="s">
        <v>18</v>
      </c>
    </row>
    <row r="135" spans="1:25">
      <c r="A135" s="13"/>
      <c r="B135" s="15"/>
      <c r="C135" s="15"/>
      <c r="D135" s="15"/>
      <c r="E135" s="15"/>
      <c r="F135" s="335"/>
      <c r="G135" s="19"/>
      <c r="H135" s="20"/>
      <c r="I135" s="20"/>
      <c r="J135" s="21"/>
      <c r="K135" s="6"/>
      <c r="L135" s="6"/>
      <c r="M135" s="6"/>
      <c r="N135" s="6"/>
      <c r="P135" s="22"/>
      <c r="Q135" s="23"/>
      <c r="R135" s="24"/>
      <c r="S135" s="25"/>
      <c r="T135" s="25"/>
      <c r="U135" s="25"/>
      <c r="V135" s="25"/>
      <c r="W135" s="25"/>
      <c r="X135" s="26"/>
      <c r="Y135" s="27"/>
    </row>
    <row r="136" spans="1:25">
      <c r="A136" s="106" t="s">
        <v>291</v>
      </c>
      <c r="B136" s="20"/>
      <c r="C136" s="20"/>
      <c r="D136" s="20"/>
      <c r="E136" s="20"/>
      <c r="F136" s="336"/>
      <c r="G136" s="20"/>
      <c r="H136" s="20"/>
      <c r="I136" s="20"/>
      <c r="J136" s="21"/>
      <c r="K136" s="6"/>
      <c r="L136" s="6"/>
      <c r="M136" s="6"/>
      <c r="N136" s="6"/>
      <c r="P136" s="22"/>
      <c r="Q136" s="23"/>
      <c r="R136" s="24"/>
      <c r="S136" s="25"/>
      <c r="T136" s="25"/>
      <c r="U136" s="25"/>
      <c r="V136" s="25"/>
      <c r="W136" s="25"/>
      <c r="X136" s="26"/>
      <c r="Y136" s="6"/>
    </row>
    <row r="137" spans="1:25" ht="16.8">
      <c r="A137" s="29" t="s">
        <v>19</v>
      </c>
      <c r="B137" s="30" t="s">
        <v>20</v>
      </c>
      <c r="C137" s="30" t="s">
        <v>21</v>
      </c>
      <c r="D137" s="30" t="s">
        <v>22</v>
      </c>
      <c r="E137" s="30" t="s">
        <v>23</v>
      </c>
      <c r="F137" s="337"/>
      <c r="G137" s="32" t="s">
        <v>24</v>
      </c>
      <c r="H137" s="32" t="s">
        <v>25</v>
      </c>
      <c r="I137" s="33" t="s">
        <v>26</v>
      </c>
      <c r="J137" s="34" t="s">
        <v>27</v>
      </c>
      <c r="K137" s="35"/>
      <c r="L137" s="6"/>
      <c r="M137" s="6"/>
      <c r="N137" s="6"/>
      <c r="P137" s="22"/>
      <c r="Q137" s="22"/>
      <c r="R137" s="24"/>
      <c r="S137" s="25"/>
      <c r="T137" s="25"/>
      <c r="U137" s="25"/>
      <c r="V137" s="25"/>
      <c r="W137" s="25"/>
      <c r="X137" s="26"/>
      <c r="Y137" s="6"/>
    </row>
    <row r="138" spans="1:25">
      <c r="A138" s="36"/>
      <c r="B138" s="31"/>
      <c r="C138" s="31"/>
      <c r="D138" s="31"/>
      <c r="E138" s="31"/>
      <c r="F138" s="337"/>
      <c r="G138" s="37"/>
      <c r="H138" s="37"/>
      <c r="I138" s="37"/>
      <c r="J138" s="6"/>
      <c r="K138" s="6"/>
      <c r="L138" s="6"/>
      <c r="M138" s="6"/>
      <c r="N138" s="6"/>
      <c r="P138" s="22"/>
      <c r="Q138" s="23"/>
      <c r="R138" s="38"/>
      <c r="S138" s="25"/>
      <c r="T138" s="25"/>
      <c r="U138" s="25"/>
      <c r="V138" s="25"/>
      <c r="W138" s="25"/>
      <c r="X138" s="26"/>
      <c r="Y138" s="6"/>
    </row>
    <row r="139" spans="1:25">
      <c r="A139" s="39"/>
      <c r="B139" s="31"/>
      <c r="C139" s="31"/>
      <c r="D139" s="31"/>
      <c r="E139" s="31"/>
      <c r="F139" s="337"/>
      <c r="G139" s="37"/>
      <c r="H139" s="37"/>
      <c r="I139" s="37"/>
      <c r="J139" s="6"/>
      <c r="K139" s="6"/>
      <c r="L139" s="6"/>
      <c r="M139" s="6"/>
      <c r="N139" s="6"/>
      <c r="P139" s="22"/>
      <c r="Q139" s="22"/>
      <c r="R139" s="24"/>
      <c r="S139" s="25"/>
      <c r="T139" s="25" t="s">
        <v>28</v>
      </c>
      <c r="U139" s="25"/>
      <c r="V139" s="25"/>
      <c r="W139" s="25"/>
      <c r="X139" s="26"/>
      <c r="Y139" s="6"/>
    </row>
    <row r="140" spans="1:25">
      <c r="A140" s="36"/>
      <c r="B140" s="31"/>
      <c r="C140" s="31"/>
      <c r="D140" s="31"/>
      <c r="E140" s="31"/>
      <c r="F140" s="337" t="s">
        <v>28</v>
      </c>
      <c r="G140" s="37"/>
      <c r="H140" s="37"/>
      <c r="I140" s="37"/>
      <c r="J140" s="6"/>
      <c r="K140" s="6"/>
      <c r="L140" s="6"/>
      <c r="M140" s="6"/>
      <c r="N140" s="6"/>
      <c r="P140" s="22"/>
      <c r="Q140" s="22"/>
      <c r="R140" s="24"/>
      <c r="S140" s="25"/>
      <c r="T140" s="25"/>
      <c r="U140" s="25"/>
      <c r="V140" s="25"/>
      <c r="W140" s="25"/>
      <c r="X140" s="26"/>
      <c r="Y140" s="6"/>
    </row>
    <row r="141" spans="1:25">
      <c r="A141" s="40"/>
      <c r="B141" s="31"/>
      <c r="C141" s="31"/>
      <c r="D141" s="31"/>
      <c r="E141" s="31"/>
      <c r="F141" s="335"/>
      <c r="G141" s="37"/>
      <c r="H141" s="37"/>
      <c r="I141" s="37"/>
      <c r="J141" s="6"/>
      <c r="K141" s="6"/>
      <c r="L141" s="6"/>
      <c r="M141" s="6"/>
      <c r="N141" s="6"/>
      <c r="P141" s="22"/>
      <c r="Q141" s="22"/>
      <c r="R141" s="24"/>
      <c r="S141" s="25"/>
      <c r="T141" s="25"/>
      <c r="U141" s="25"/>
      <c r="V141" s="25"/>
      <c r="W141" s="25"/>
      <c r="X141" s="26"/>
      <c r="Y141" s="6"/>
    </row>
    <row r="142" spans="1:25" ht="16.8">
      <c r="A142" s="41" t="s">
        <v>29</v>
      </c>
      <c r="B142" s="42" t="s">
        <v>30</v>
      </c>
      <c r="C142" s="42" t="s">
        <v>31</v>
      </c>
      <c r="D142" s="42" t="s">
        <v>32</v>
      </c>
      <c r="E142" s="42" t="s">
        <v>5</v>
      </c>
      <c r="F142" s="338"/>
      <c r="G142" s="44" t="s">
        <v>34</v>
      </c>
      <c r="H142" s="44" t="s">
        <v>35</v>
      </c>
      <c r="I142" s="44" t="s">
        <v>36</v>
      </c>
      <c r="J142" s="45" t="s">
        <v>37</v>
      </c>
      <c r="K142" s="46"/>
      <c r="L142" s="47"/>
      <c r="M142" s="48"/>
      <c r="N142" s="6"/>
      <c r="P142" s="22"/>
      <c r="Q142" s="22"/>
      <c r="R142" s="24"/>
      <c r="S142" s="25"/>
      <c r="T142" s="25"/>
      <c r="U142" s="25"/>
      <c r="V142" s="25"/>
      <c r="W142" s="25"/>
      <c r="X142" s="26"/>
      <c r="Y142" s="6"/>
    </row>
    <row r="143" spans="1:25" ht="16.8">
      <c r="A143" s="36"/>
      <c r="B143" s="49"/>
      <c r="C143" s="49"/>
      <c r="D143" s="49"/>
      <c r="E143" s="49"/>
      <c r="F143" s="338"/>
      <c r="G143" s="50"/>
      <c r="H143" s="50"/>
      <c r="I143" s="50"/>
      <c r="J143" s="51" t="s">
        <v>38</v>
      </c>
      <c r="K143" s="52"/>
      <c r="L143" s="52"/>
      <c r="M143" s="52"/>
      <c r="N143" s="6"/>
      <c r="P143" s="22"/>
      <c r="Q143" s="22"/>
      <c r="R143" s="24"/>
      <c r="S143" s="25"/>
      <c r="T143" s="25"/>
      <c r="U143" s="25"/>
      <c r="V143" s="25"/>
      <c r="W143" s="25"/>
      <c r="X143" s="26"/>
      <c r="Y143" s="6"/>
    </row>
    <row r="144" spans="1:25" ht="16.8">
      <c r="A144" s="39"/>
      <c r="B144" s="49"/>
      <c r="C144" s="49"/>
      <c r="D144" s="49"/>
      <c r="E144" s="49"/>
      <c r="F144" s="338"/>
      <c r="G144" s="50"/>
      <c r="H144" s="50"/>
      <c r="I144" s="50"/>
      <c r="J144" s="45" t="s">
        <v>39</v>
      </c>
      <c r="K144" s="53"/>
      <c r="L144" s="53"/>
      <c r="M144" s="53"/>
      <c r="N144" s="6"/>
      <c r="P144" s="22"/>
      <c r="Q144" s="22"/>
      <c r="R144" s="24"/>
      <c r="S144" s="25"/>
      <c r="T144" s="25"/>
      <c r="U144" s="25"/>
      <c r="V144" s="25"/>
      <c r="W144" s="25"/>
      <c r="X144" s="26"/>
      <c r="Y144" s="6"/>
    </row>
    <row r="145" spans="1:25" ht="16.8">
      <c r="A145" s="36"/>
      <c r="B145" s="49"/>
      <c r="C145" s="49"/>
      <c r="D145" s="49"/>
      <c r="E145" s="49"/>
      <c r="F145" s="338"/>
      <c r="G145" s="50"/>
      <c r="H145" s="50"/>
      <c r="I145" s="50"/>
      <c r="J145" s="45" t="s">
        <v>40</v>
      </c>
      <c r="K145" s="54"/>
      <c r="L145" s="54"/>
      <c r="M145" s="54"/>
      <c r="N145" s="6"/>
      <c r="P145" s="22"/>
      <c r="Q145" s="22"/>
      <c r="R145" s="24"/>
      <c r="S145" s="25"/>
      <c r="T145" s="25"/>
      <c r="U145" s="25"/>
      <c r="V145" s="25"/>
      <c r="W145" s="25"/>
      <c r="X145" s="55"/>
      <c r="Y145" s="6"/>
    </row>
    <row r="146" spans="1:25" ht="16.8">
      <c r="A146" s="36"/>
      <c r="B146" s="15"/>
      <c r="C146" s="15"/>
      <c r="D146" s="15"/>
      <c r="E146" s="49"/>
      <c r="F146" s="339"/>
      <c r="G146" s="15"/>
      <c r="H146" s="56"/>
      <c r="I146" s="56"/>
      <c r="J146" s="45" t="s">
        <v>41</v>
      </c>
      <c r="K146" s="57"/>
      <c r="L146" s="53"/>
      <c r="M146" s="53"/>
      <c r="N146" s="6"/>
      <c r="P146" s="22"/>
      <c r="Q146" s="22"/>
      <c r="R146" s="24"/>
      <c r="S146" s="25"/>
      <c r="T146" s="25"/>
      <c r="U146" s="25"/>
      <c r="V146" s="25" t="s">
        <v>28</v>
      </c>
      <c r="W146" s="25"/>
      <c r="X146" s="55"/>
      <c r="Y146" s="6"/>
    </row>
    <row r="147" spans="1:25" ht="16.8">
      <c r="A147" s="58" t="s">
        <v>43</v>
      </c>
      <c r="B147" s="59" t="s">
        <v>44</v>
      </c>
      <c r="C147" s="59" t="s">
        <v>45</v>
      </c>
      <c r="D147" s="59" t="s">
        <v>46</v>
      </c>
      <c r="E147" s="60" t="s">
        <v>47</v>
      </c>
      <c r="F147" s="340"/>
      <c r="G147" s="61"/>
      <c r="H147" s="62"/>
      <c r="I147" s="63"/>
      <c r="J147" s="64"/>
      <c r="K147" s="65"/>
      <c r="L147" s="6"/>
      <c r="M147" s="6"/>
      <c r="N147" s="6"/>
      <c r="P147" s="22"/>
      <c r="Q147" s="22"/>
      <c r="R147" s="24"/>
      <c r="S147" s="25"/>
      <c r="T147" s="25"/>
      <c r="U147" s="25"/>
      <c r="V147" s="25"/>
      <c r="W147" s="25"/>
      <c r="X147" s="55"/>
      <c r="Y147" s="6"/>
    </row>
    <row r="148" spans="1:25">
      <c r="A148" s="36"/>
      <c r="B148" s="66"/>
      <c r="C148" s="66"/>
      <c r="D148" s="66"/>
      <c r="E148" s="66"/>
      <c r="F148" s="341"/>
      <c r="G148" s="15"/>
      <c r="H148" s="15"/>
      <c r="I148" s="15"/>
      <c r="J148" s="67"/>
      <c r="K148" s="6"/>
      <c r="L148" s="6"/>
      <c r="M148" s="6"/>
      <c r="N148" s="6"/>
      <c r="P148" s="22"/>
      <c r="Q148" s="22"/>
      <c r="R148" s="24"/>
      <c r="S148" s="25"/>
      <c r="T148" s="25"/>
      <c r="U148" s="25"/>
      <c r="V148" s="25"/>
      <c r="W148" s="25"/>
      <c r="X148" s="55"/>
      <c r="Y148" s="6"/>
    </row>
    <row r="149" spans="1:25">
      <c r="A149" s="39"/>
      <c r="B149" s="66"/>
      <c r="C149" s="66"/>
      <c r="D149" s="66"/>
      <c r="E149" s="66"/>
      <c r="F149" s="341"/>
      <c r="G149" s="15"/>
      <c r="H149" s="15"/>
      <c r="I149" s="15"/>
      <c r="J149" s="67"/>
      <c r="K149" s="6"/>
      <c r="L149" s="6"/>
      <c r="M149" s="6"/>
      <c r="N149" s="6"/>
      <c r="P149" s="22"/>
      <c r="Q149" s="22"/>
      <c r="R149" s="24"/>
      <c r="S149" s="25"/>
      <c r="T149" s="25"/>
      <c r="U149" s="25"/>
      <c r="V149" s="25"/>
      <c r="W149" s="25"/>
      <c r="X149" s="55"/>
      <c r="Y149" s="6"/>
    </row>
    <row r="150" spans="1:25">
      <c r="A150" s="36"/>
      <c r="B150" s="66"/>
      <c r="C150" s="66"/>
      <c r="D150" s="66"/>
      <c r="E150" s="66"/>
      <c r="F150" s="341"/>
      <c r="G150" s="15"/>
      <c r="H150" s="15"/>
      <c r="I150" s="15"/>
      <c r="J150" s="67"/>
      <c r="K150" s="6"/>
      <c r="L150" s="6"/>
      <c r="M150" s="6"/>
      <c r="N150" s="6"/>
      <c r="P150" s="22"/>
      <c r="Q150" s="22"/>
      <c r="R150" s="24"/>
      <c r="S150" s="25"/>
      <c r="T150" s="25"/>
      <c r="U150" s="25"/>
      <c r="V150" s="25"/>
      <c r="W150" s="25"/>
      <c r="X150" s="55"/>
      <c r="Y150" s="6"/>
    </row>
    <row r="151" spans="1:25">
      <c r="A151" s="40"/>
      <c r="B151" s="66"/>
      <c r="C151" s="66"/>
      <c r="D151" s="66"/>
      <c r="E151" s="66"/>
      <c r="F151" s="341"/>
      <c r="G151" s="15"/>
      <c r="H151" s="15"/>
      <c r="I151" s="15"/>
      <c r="J151" s="67"/>
      <c r="K151" s="6"/>
      <c r="L151" s="6"/>
      <c r="M151" s="6"/>
      <c r="N151" s="6"/>
      <c r="P151" s="22"/>
      <c r="Q151" s="22"/>
      <c r="R151" s="24"/>
      <c r="S151" s="25"/>
      <c r="T151" s="25"/>
      <c r="U151" s="25"/>
      <c r="V151" s="25"/>
      <c r="W151" s="25"/>
      <c r="X151" s="55"/>
      <c r="Y151" s="6"/>
    </row>
    <row r="152" spans="1:25" ht="16.8">
      <c r="A152" s="68" t="s">
        <v>48</v>
      </c>
      <c r="B152" s="69" t="s">
        <v>49</v>
      </c>
      <c r="C152" s="69" t="s">
        <v>50</v>
      </c>
      <c r="D152" s="69" t="s">
        <v>51</v>
      </c>
      <c r="E152" s="69" t="s">
        <v>52</v>
      </c>
      <c r="F152" s="342" t="s">
        <v>53</v>
      </c>
      <c r="G152" s="71"/>
      <c r="H152" s="72"/>
      <c r="I152" s="73"/>
      <c r="J152" s="74"/>
      <c r="K152" s="5"/>
      <c r="L152" s="5"/>
      <c r="M152" s="5"/>
      <c r="N152" s="6"/>
      <c r="P152" s="22"/>
      <c r="Q152" s="22"/>
      <c r="R152" s="24"/>
      <c r="S152" s="25"/>
      <c r="T152" s="25"/>
      <c r="U152" s="25"/>
      <c r="V152" s="25"/>
      <c r="W152" s="25"/>
      <c r="X152" s="55"/>
      <c r="Y152" s="6"/>
    </row>
    <row r="153" spans="1:25" ht="19.8">
      <c r="A153" s="36"/>
      <c r="B153" s="75"/>
      <c r="C153" s="75"/>
      <c r="D153" s="75"/>
      <c r="E153" s="75"/>
      <c r="F153" s="343" t="s">
        <v>54</v>
      </c>
      <c r="G153" s="77"/>
      <c r="H153" s="77"/>
      <c r="I153" s="77"/>
      <c r="J153" s="74"/>
      <c r="K153" s="5"/>
      <c r="L153" s="5"/>
      <c r="M153" s="5"/>
      <c r="N153" s="6"/>
      <c r="P153" s="22"/>
      <c r="Q153" s="22"/>
      <c r="R153" s="24"/>
      <c r="S153" s="25"/>
      <c r="T153" s="25"/>
      <c r="U153" s="25"/>
      <c r="V153" s="25"/>
      <c r="W153" s="25"/>
      <c r="X153" s="55"/>
      <c r="Y153" s="6"/>
    </row>
    <row r="154" spans="1:25" ht="19.8">
      <c r="A154" s="39"/>
      <c r="B154" s="75"/>
      <c r="C154" s="75"/>
      <c r="D154" s="75"/>
      <c r="E154" s="75"/>
      <c r="F154" s="344" t="s">
        <v>55</v>
      </c>
      <c r="G154" s="77"/>
      <c r="H154" s="77"/>
      <c r="I154" s="77"/>
      <c r="J154" s="74"/>
      <c r="K154" s="5"/>
      <c r="L154" s="5"/>
      <c r="M154" s="5"/>
      <c r="N154" s="6"/>
      <c r="P154" s="22"/>
      <c r="Q154" s="22"/>
      <c r="R154" s="24"/>
      <c r="S154" s="25"/>
      <c r="T154" s="25"/>
      <c r="U154" s="25"/>
      <c r="V154" s="25"/>
      <c r="W154" s="25"/>
      <c r="X154" s="55"/>
      <c r="Y154" s="6"/>
    </row>
    <row r="155" spans="1:25" ht="16.8">
      <c r="A155" s="36"/>
      <c r="B155" s="75"/>
      <c r="C155" s="75"/>
      <c r="D155" s="75"/>
      <c r="E155" s="75"/>
      <c r="F155" s="345"/>
      <c r="G155" s="79"/>
      <c r="H155" s="77"/>
      <c r="I155" s="77"/>
      <c r="J155" s="74"/>
      <c r="K155" s="5"/>
      <c r="L155" s="5"/>
      <c r="M155" s="5"/>
      <c r="N155" s="6"/>
      <c r="P155" s="22"/>
      <c r="Q155" s="22"/>
      <c r="R155" s="24"/>
      <c r="S155" s="25"/>
      <c r="T155" s="25"/>
      <c r="U155" s="25"/>
      <c r="V155" s="25"/>
      <c r="W155" s="25"/>
      <c r="X155" s="55"/>
      <c r="Y155" s="6"/>
    </row>
    <row r="156" spans="1:25">
      <c r="A156" s="36"/>
      <c r="B156" s="75"/>
      <c r="C156" s="75"/>
      <c r="D156" s="75"/>
      <c r="E156" s="75"/>
      <c r="F156" s="346"/>
      <c r="G156" s="75"/>
      <c r="H156" s="15"/>
      <c r="I156" s="15"/>
      <c r="J156" s="67"/>
      <c r="K156" s="6"/>
      <c r="L156" s="6"/>
      <c r="M156" s="6"/>
      <c r="N156" s="6"/>
      <c r="P156" s="22"/>
      <c r="Q156" s="22"/>
      <c r="R156" s="24"/>
      <c r="S156" s="25"/>
      <c r="T156" s="25"/>
      <c r="U156" s="25"/>
      <c r="V156" s="25"/>
      <c r="W156" s="25"/>
      <c r="X156" s="55"/>
      <c r="Y156" s="6"/>
    </row>
    <row r="157" spans="1:25">
      <c r="A157" s="36"/>
      <c r="B157" s="15"/>
      <c r="C157" s="15"/>
      <c r="D157" s="15"/>
      <c r="E157" s="15"/>
      <c r="F157" s="335"/>
      <c r="G157" s="15"/>
      <c r="H157" s="15"/>
      <c r="I157" s="15"/>
      <c r="J157" s="67"/>
      <c r="K157" s="6"/>
      <c r="L157" s="6"/>
      <c r="M157" s="6"/>
      <c r="N157" s="6"/>
      <c r="P157" s="22"/>
      <c r="Q157" s="22"/>
      <c r="R157" s="24"/>
      <c r="S157" s="25"/>
      <c r="T157" s="25"/>
      <c r="U157" s="25"/>
      <c r="V157" s="25"/>
      <c r="W157" s="25"/>
      <c r="X157" s="55"/>
      <c r="Y157" s="6"/>
    </row>
    <row r="158" spans="1:25">
      <c r="A158" s="36"/>
      <c r="B158" s="15"/>
      <c r="C158" s="15"/>
      <c r="D158" s="15"/>
      <c r="E158" s="15"/>
      <c r="F158" s="335"/>
      <c r="G158" s="15"/>
      <c r="H158" s="15"/>
      <c r="I158" s="15"/>
      <c r="J158" s="67"/>
      <c r="K158" s="6"/>
      <c r="L158" s="6"/>
      <c r="M158" s="6"/>
      <c r="N158" s="6"/>
      <c r="P158" s="22"/>
      <c r="Q158" s="22"/>
      <c r="R158" s="24"/>
      <c r="S158" s="25"/>
      <c r="T158" s="25"/>
      <c r="U158" s="25"/>
      <c r="V158" s="25"/>
      <c r="W158" s="25"/>
      <c r="X158" s="55"/>
      <c r="Y158" s="6"/>
    </row>
    <row r="159" spans="1:25">
      <c r="A159" s="36"/>
      <c r="B159" s="15"/>
      <c r="C159" s="15"/>
      <c r="D159" s="20"/>
      <c r="E159" s="20"/>
      <c r="F159" s="336"/>
      <c r="G159" s="20"/>
      <c r="H159" s="20"/>
      <c r="I159" s="20"/>
      <c r="J159" s="21"/>
      <c r="K159" s="6"/>
      <c r="L159" s="6"/>
      <c r="M159" s="6"/>
      <c r="N159" s="6"/>
      <c r="P159" s="22"/>
      <c r="Q159" s="22"/>
      <c r="R159" s="24"/>
      <c r="S159" s="25"/>
      <c r="T159" s="25"/>
      <c r="U159" s="25"/>
      <c r="V159" s="25"/>
      <c r="W159" s="25"/>
      <c r="X159" s="55"/>
      <c r="Y159" s="6"/>
    </row>
    <row r="160" spans="1:25" ht="16.8" thickBot="1">
      <c r="A160" s="80"/>
      <c r="B160" s="20"/>
      <c r="C160" s="20"/>
      <c r="D160" s="20"/>
      <c r="E160" s="81"/>
      <c r="F160" s="347"/>
      <c r="G160" s="81"/>
      <c r="H160" s="81"/>
      <c r="I160" s="81"/>
      <c r="J160" s="81"/>
      <c r="K160" s="81"/>
      <c r="L160" s="81"/>
      <c r="M160" s="81"/>
      <c r="N160" s="81"/>
      <c r="P160" s="22"/>
      <c r="Q160" s="22"/>
      <c r="R160" s="24"/>
      <c r="S160" s="25"/>
      <c r="T160" s="25"/>
      <c r="U160" s="25"/>
      <c r="V160" s="25"/>
      <c r="W160" s="25"/>
      <c r="X160" s="55"/>
      <c r="Y160" s="6"/>
    </row>
    <row r="161" spans="1:25" ht="16.8">
      <c r="A161" s="674" t="s">
        <v>1</v>
      </c>
      <c r="B161" s="675" t="s">
        <v>56</v>
      </c>
      <c r="C161" s="675" t="s">
        <v>57</v>
      </c>
      <c r="D161" s="676" t="s">
        <v>58</v>
      </c>
      <c r="E161" s="250" t="s">
        <v>1</v>
      </c>
      <c r="F161" s="348" t="s">
        <v>59</v>
      </c>
      <c r="G161" s="250" t="s">
        <v>57</v>
      </c>
      <c r="H161" s="251" t="s">
        <v>61</v>
      </c>
      <c r="I161" s="250" t="s">
        <v>62</v>
      </c>
      <c r="J161" s="250" t="s">
        <v>63</v>
      </c>
      <c r="K161" s="677" t="s">
        <v>64</v>
      </c>
      <c r="L161" s="677" t="s">
        <v>65</v>
      </c>
      <c r="M161" s="678" t="s">
        <v>66</v>
      </c>
      <c r="N161" s="679" t="s">
        <v>67</v>
      </c>
      <c r="P161" s="22"/>
      <c r="Q161" s="22"/>
      <c r="R161" s="24"/>
      <c r="S161" s="25"/>
      <c r="T161" s="25"/>
      <c r="U161" s="25"/>
      <c r="V161" s="25"/>
      <c r="W161" s="25"/>
      <c r="X161" s="55"/>
      <c r="Y161" s="6"/>
    </row>
    <row r="162" spans="1:25">
      <c r="A162" s="96"/>
      <c r="B162" s="97"/>
      <c r="C162" s="97"/>
      <c r="D162" s="97"/>
      <c r="E162" s="37"/>
      <c r="F162" s="543"/>
      <c r="G162" s="37"/>
      <c r="H162" s="37"/>
      <c r="I162" s="37"/>
      <c r="J162" s="37"/>
      <c r="K162" s="99"/>
      <c r="L162" s="99"/>
      <c r="M162" s="99"/>
      <c r="N162" s="6"/>
      <c r="P162" s="22"/>
      <c r="Q162" s="22"/>
      <c r="R162" s="24"/>
      <c r="S162" s="25"/>
      <c r="T162" s="25"/>
      <c r="U162" s="25"/>
      <c r="V162" s="25"/>
      <c r="W162" s="25"/>
      <c r="X162" s="55"/>
      <c r="Y162" s="6"/>
    </row>
    <row r="163" spans="1:25">
      <c r="A163" s="96"/>
      <c r="B163" s="97"/>
      <c r="C163" s="97"/>
      <c r="D163" s="97"/>
      <c r="E163" s="37"/>
      <c r="F163" s="543"/>
      <c r="G163" s="37"/>
      <c r="H163" s="37"/>
      <c r="I163" s="37"/>
      <c r="J163" s="37"/>
      <c r="K163" s="99"/>
      <c r="L163" s="99"/>
      <c r="M163" s="99"/>
      <c r="N163" s="6"/>
      <c r="P163" s="100"/>
      <c r="Q163" s="100"/>
      <c r="R163" s="101"/>
      <c r="S163" s="102"/>
      <c r="T163" s="102"/>
      <c r="U163" s="102"/>
      <c r="V163" s="102"/>
      <c r="W163" s="102"/>
      <c r="X163" s="103"/>
      <c r="Y163" s="81"/>
    </row>
    <row r="164" spans="1:25">
      <c r="A164" s="25"/>
      <c r="B164" s="25"/>
      <c r="C164" s="25"/>
      <c r="D164" s="25"/>
      <c r="E164" s="240"/>
      <c r="F164" s="544"/>
      <c r="G164" s="240"/>
      <c r="H164" s="240"/>
      <c r="I164" s="240"/>
      <c r="J164" s="240"/>
      <c r="K164" s="25"/>
      <c r="L164" s="25"/>
      <c r="M164" s="25"/>
      <c r="N164" s="25"/>
    </row>
    <row r="165" spans="1:25">
      <c r="A165" s="25"/>
      <c r="B165" s="25"/>
      <c r="C165" s="25"/>
      <c r="D165" s="25"/>
      <c r="E165" s="240"/>
      <c r="F165" s="544"/>
      <c r="G165" s="240"/>
      <c r="H165" s="240"/>
      <c r="I165" s="240"/>
      <c r="J165" s="240"/>
      <c r="K165" s="25"/>
      <c r="L165" s="25"/>
      <c r="M165" s="25"/>
      <c r="N165" s="25"/>
    </row>
    <row r="166" spans="1:25">
      <c r="A166" s="25"/>
      <c r="B166" s="25"/>
      <c r="C166" s="25"/>
      <c r="D166" s="25"/>
      <c r="E166" s="240"/>
      <c r="F166" s="544"/>
      <c r="G166" s="240"/>
      <c r="H166" s="240"/>
      <c r="I166" s="240"/>
      <c r="J166" s="240"/>
      <c r="K166" s="25"/>
      <c r="L166" s="25"/>
      <c r="M166" s="25"/>
      <c r="N166" s="25"/>
    </row>
    <row r="167" spans="1:25">
      <c r="A167" s="25"/>
      <c r="B167" s="25"/>
      <c r="C167" s="25"/>
      <c r="D167" s="25"/>
      <c r="E167" s="240"/>
      <c r="F167" s="544"/>
      <c r="G167" s="240"/>
      <c r="H167" s="240"/>
      <c r="I167" s="240"/>
      <c r="J167" s="240"/>
      <c r="K167" s="25"/>
      <c r="L167" s="25"/>
      <c r="M167" s="25"/>
      <c r="N167" s="25"/>
    </row>
    <row r="168" spans="1:25">
      <c r="A168" s="25"/>
      <c r="B168" s="25"/>
      <c r="C168" s="25"/>
      <c r="D168" s="25"/>
      <c r="E168" s="240"/>
      <c r="F168" s="544"/>
      <c r="G168" s="240"/>
      <c r="H168" s="240"/>
      <c r="I168" s="240"/>
      <c r="J168" s="240"/>
      <c r="K168" s="25"/>
      <c r="L168" s="25"/>
      <c r="M168" s="25"/>
      <c r="N168" s="25"/>
    </row>
    <row r="169" spans="1:25">
      <c r="A169" s="25"/>
      <c r="B169" s="25"/>
      <c r="C169" s="25"/>
      <c r="D169" s="25"/>
      <c r="E169" s="240"/>
      <c r="F169" s="544"/>
      <c r="G169" s="240"/>
      <c r="H169" s="240"/>
      <c r="I169" s="240"/>
      <c r="J169" s="240"/>
      <c r="K169" s="25"/>
      <c r="L169" s="25"/>
      <c r="M169" s="25"/>
      <c r="N169" s="25"/>
    </row>
    <row r="170" spans="1:25">
      <c r="A170" s="25"/>
      <c r="B170" s="25"/>
      <c r="C170" s="25"/>
      <c r="D170" s="25"/>
      <c r="E170" s="240"/>
      <c r="F170" s="544"/>
      <c r="G170" s="240"/>
      <c r="H170" s="240"/>
      <c r="I170" s="240"/>
      <c r="J170" s="240"/>
      <c r="K170" s="25"/>
      <c r="L170" s="25"/>
      <c r="M170" s="25"/>
      <c r="N170" s="25"/>
    </row>
    <row r="171" spans="1:25">
      <c r="A171" s="25"/>
      <c r="B171" s="25"/>
      <c r="C171" s="25"/>
      <c r="D171" s="25"/>
      <c r="E171" s="240"/>
      <c r="F171" s="544"/>
      <c r="G171" s="240"/>
      <c r="H171" s="240"/>
      <c r="I171" s="240"/>
      <c r="J171" s="240"/>
      <c r="K171" s="25"/>
      <c r="L171" s="25"/>
      <c r="M171" s="25"/>
      <c r="N171" s="25"/>
    </row>
    <row r="172" spans="1:25">
      <c r="A172" s="25"/>
      <c r="B172" s="25"/>
      <c r="C172" s="25"/>
      <c r="D172" s="25"/>
      <c r="E172" s="240"/>
      <c r="F172" s="544"/>
      <c r="G172" s="240"/>
      <c r="H172" s="240"/>
      <c r="I172" s="240"/>
      <c r="J172" s="240"/>
      <c r="K172" s="25"/>
      <c r="L172" s="25"/>
      <c r="M172" s="25"/>
      <c r="N172" s="25"/>
    </row>
    <row r="173" spans="1:25">
      <c r="A173" s="25"/>
      <c r="B173" s="25"/>
      <c r="C173" s="25"/>
      <c r="D173" s="25"/>
      <c r="E173" s="240"/>
      <c r="F173" s="544"/>
      <c r="G173" s="240"/>
      <c r="H173" s="240"/>
      <c r="I173" s="240"/>
      <c r="J173" s="240"/>
      <c r="K173" s="25"/>
      <c r="L173" s="25"/>
      <c r="M173" s="25"/>
      <c r="N173" s="25"/>
    </row>
    <row r="174" spans="1:25">
      <c r="A174" s="25"/>
      <c r="B174" s="25"/>
      <c r="C174" s="25"/>
      <c r="D174" s="25"/>
      <c r="E174" s="240"/>
      <c r="F174" s="544"/>
      <c r="G174" s="240"/>
      <c r="H174" s="240"/>
      <c r="I174" s="240"/>
      <c r="J174" s="240"/>
      <c r="K174" s="25"/>
      <c r="L174" s="25"/>
      <c r="M174" s="25"/>
      <c r="N174" s="25"/>
    </row>
    <row r="175" spans="1:25">
      <c r="A175" s="25"/>
      <c r="B175" s="25"/>
      <c r="C175" s="25"/>
      <c r="D175" s="25"/>
      <c r="E175" s="240"/>
      <c r="F175" s="544"/>
      <c r="G175" s="240"/>
      <c r="H175" s="240"/>
      <c r="I175" s="240"/>
      <c r="J175" s="240"/>
      <c r="K175" s="25"/>
      <c r="L175" s="25"/>
      <c r="M175" s="25"/>
      <c r="N175" s="25"/>
    </row>
    <row r="176" spans="1:25">
      <c r="A176" s="25"/>
      <c r="B176" s="25"/>
      <c r="C176" s="25"/>
      <c r="D176" s="25"/>
      <c r="E176" s="240"/>
      <c r="F176" s="544"/>
      <c r="G176" s="240"/>
      <c r="H176" s="240"/>
      <c r="I176" s="240"/>
      <c r="J176" s="240"/>
      <c r="K176" s="25"/>
      <c r="L176" s="25"/>
      <c r="M176" s="25"/>
      <c r="N176" s="25"/>
    </row>
    <row r="177" spans="1:14">
      <c r="A177" s="25"/>
      <c r="B177" s="25"/>
      <c r="C177" s="25"/>
      <c r="D177" s="25"/>
      <c r="E177" s="240"/>
      <c r="F177" s="544"/>
      <c r="G177" s="240"/>
      <c r="H177" s="240"/>
      <c r="I177" s="240"/>
      <c r="J177" s="240"/>
      <c r="K177" s="25"/>
      <c r="L177" s="25"/>
      <c r="M177" s="25"/>
      <c r="N177" s="25"/>
    </row>
    <row r="178" spans="1:14">
      <c r="A178" s="25"/>
      <c r="B178" s="25"/>
      <c r="C178" s="25"/>
      <c r="D178" s="25"/>
      <c r="E178" s="240"/>
      <c r="F178" s="544"/>
      <c r="G178" s="240"/>
      <c r="H178" s="240"/>
      <c r="I178" s="240"/>
      <c r="J178" s="240"/>
      <c r="K178" s="25"/>
      <c r="L178" s="25"/>
      <c r="M178" s="25"/>
      <c r="N178" s="25"/>
    </row>
    <row r="179" spans="1:14">
      <c r="A179" s="25"/>
      <c r="B179" s="25"/>
      <c r="C179" s="25"/>
      <c r="D179" s="25"/>
      <c r="E179" s="240"/>
      <c r="F179" s="544"/>
      <c r="G179" s="240"/>
      <c r="H179" s="240"/>
      <c r="I179" s="240"/>
      <c r="J179" s="240"/>
      <c r="K179" s="25"/>
      <c r="L179" s="25"/>
      <c r="M179" s="25"/>
      <c r="N179" s="25"/>
    </row>
    <row r="180" spans="1:14">
      <c r="A180" s="25"/>
      <c r="B180" s="25"/>
      <c r="C180" s="25"/>
      <c r="D180" s="25"/>
      <c r="E180" s="240"/>
      <c r="F180" s="544"/>
      <c r="G180" s="240"/>
      <c r="H180" s="240"/>
      <c r="I180" s="240"/>
      <c r="J180" s="240"/>
      <c r="K180" s="25"/>
      <c r="L180" s="25"/>
      <c r="M180" s="25"/>
      <c r="N180" s="25"/>
    </row>
    <row r="181" spans="1:14">
      <c r="A181" s="25"/>
      <c r="B181" s="25"/>
      <c r="C181" s="25"/>
      <c r="D181" s="25"/>
      <c r="E181" s="240"/>
      <c r="F181" s="544"/>
      <c r="G181" s="240"/>
      <c r="H181" s="240"/>
      <c r="I181" s="240"/>
      <c r="J181" s="240"/>
      <c r="K181" s="25"/>
      <c r="L181" s="25"/>
      <c r="M181" s="25"/>
      <c r="N181" s="25"/>
    </row>
    <row r="182" spans="1:14">
      <c r="A182" s="25"/>
      <c r="B182" s="25"/>
      <c r="C182" s="25"/>
      <c r="D182" s="25"/>
      <c r="E182" s="240"/>
      <c r="F182" s="544"/>
      <c r="G182" s="240"/>
      <c r="H182" s="240"/>
      <c r="I182" s="240"/>
      <c r="J182" s="240"/>
      <c r="K182" s="25"/>
      <c r="L182" s="25"/>
      <c r="M182" s="25"/>
      <c r="N182" s="25"/>
    </row>
    <row r="183" spans="1:14">
      <c r="A183" s="25"/>
      <c r="B183" s="25"/>
      <c r="C183" s="25"/>
      <c r="D183" s="25"/>
      <c r="E183" s="240"/>
      <c r="F183" s="544"/>
      <c r="G183" s="240"/>
      <c r="H183" s="240"/>
      <c r="I183" s="240"/>
      <c r="J183" s="240"/>
      <c r="K183" s="25"/>
      <c r="L183" s="25"/>
      <c r="M183" s="25"/>
      <c r="N183" s="25"/>
    </row>
    <row r="184" spans="1:14">
      <c r="A184" s="25"/>
      <c r="B184" s="25"/>
      <c r="C184" s="25"/>
      <c r="D184" s="25"/>
      <c r="E184" s="240"/>
      <c r="F184" s="544"/>
      <c r="G184" s="240"/>
      <c r="H184" s="240"/>
      <c r="I184" s="240"/>
      <c r="J184" s="240"/>
      <c r="K184" s="25"/>
      <c r="L184" s="25"/>
      <c r="M184" s="25"/>
      <c r="N184" s="25"/>
    </row>
    <row r="185" spans="1:14">
      <c r="A185" s="25"/>
      <c r="B185" s="25"/>
      <c r="C185" s="25"/>
      <c r="D185" s="25"/>
      <c r="E185" s="240"/>
      <c r="F185" s="544"/>
      <c r="G185" s="240"/>
      <c r="H185" s="240"/>
      <c r="I185" s="240"/>
      <c r="J185" s="240"/>
      <c r="K185" s="25"/>
      <c r="L185" s="25"/>
      <c r="M185" s="25"/>
      <c r="N185" s="25"/>
    </row>
    <row r="186" spans="1:14">
      <c r="A186" s="25"/>
      <c r="B186" s="25"/>
      <c r="C186" s="25"/>
      <c r="D186" s="25"/>
      <c r="E186" s="240"/>
      <c r="F186" s="544"/>
      <c r="G186" s="240"/>
      <c r="H186" s="240"/>
      <c r="I186" s="240"/>
      <c r="J186" s="240"/>
      <c r="K186" s="25"/>
      <c r="L186" s="25"/>
      <c r="M186" s="25"/>
      <c r="N186" s="25"/>
    </row>
    <row r="187" spans="1:14">
      <c r="A187" s="25"/>
      <c r="B187" s="25"/>
      <c r="C187" s="25"/>
      <c r="D187" s="25"/>
      <c r="E187" s="240"/>
      <c r="F187" s="544"/>
      <c r="G187" s="240"/>
      <c r="H187" s="240"/>
      <c r="I187" s="240"/>
      <c r="J187" s="240"/>
      <c r="K187" s="25"/>
      <c r="L187" s="25"/>
      <c r="M187" s="25"/>
      <c r="N187" s="25"/>
    </row>
    <row r="188" spans="1:14">
      <c r="A188" s="25"/>
      <c r="B188" s="25"/>
      <c r="C188" s="25"/>
      <c r="D188" s="25"/>
      <c r="E188" s="240"/>
      <c r="F188" s="544"/>
      <c r="G188" s="240"/>
      <c r="H188" s="240"/>
      <c r="I188" s="240"/>
      <c r="J188" s="240"/>
      <c r="K188" s="25"/>
      <c r="L188" s="25"/>
      <c r="M188" s="25"/>
      <c r="N188" s="25"/>
    </row>
    <row r="189" spans="1:14">
      <c r="A189" s="25"/>
      <c r="B189" s="25"/>
      <c r="C189" s="25"/>
      <c r="D189" s="25"/>
      <c r="E189" s="240"/>
      <c r="F189" s="544"/>
      <c r="G189" s="240"/>
      <c r="H189" s="240"/>
      <c r="I189" s="240"/>
      <c r="J189" s="240"/>
      <c r="K189" s="25"/>
      <c r="L189" s="25"/>
      <c r="M189" s="25"/>
      <c r="N189" s="25"/>
    </row>
    <row r="190" spans="1:14">
      <c r="A190" s="25"/>
      <c r="B190" s="25"/>
      <c r="C190" s="25"/>
      <c r="D190" s="25"/>
      <c r="E190" s="240"/>
      <c r="F190" s="544"/>
      <c r="G190" s="240"/>
      <c r="H190" s="240"/>
      <c r="I190" s="240"/>
      <c r="J190" s="240"/>
      <c r="K190" s="25"/>
      <c r="L190" s="25"/>
      <c r="M190" s="25"/>
      <c r="N190" s="25"/>
    </row>
    <row r="191" spans="1:14">
      <c r="A191" s="25"/>
      <c r="B191" s="25"/>
      <c r="C191" s="25"/>
      <c r="D191" s="25"/>
      <c r="E191" s="240"/>
      <c r="F191" s="544"/>
      <c r="G191" s="240"/>
      <c r="H191" s="240"/>
      <c r="I191" s="240"/>
      <c r="J191" s="240"/>
      <c r="K191" s="25"/>
      <c r="L191" s="25"/>
      <c r="M191" s="25"/>
      <c r="N191" s="25"/>
    </row>
    <row r="192" spans="1:14">
      <c r="A192" s="25"/>
      <c r="B192" s="25"/>
      <c r="C192" s="25"/>
      <c r="D192" s="25"/>
      <c r="E192" s="240"/>
      <c r="F192" s="544"/>
      <c r="G192" s="240"/>
      <c r="H192" s="240"/>
      <c r="I192" s="240"/>
      <c r="J192" s="240"/>
      <c r="K192" s="25"/>
      <c r="L192" s="25"/>
      <c r="M192" s="25"/>
      <c r="N192" s="25"/>
    </row>
    <row r="193" spans="1:14">
      <c r="A193" s="25"/>
      <c r="B193" s="25"/>
      <c r="C193" s="25"/>
      <c r="D193" s="25"/>
      <c r="E193" s="240"/>
      <c r="F193" s="544"/>
      <c r="G193" s="240"/>
      <c r="H193" s="240"/>
      <c r="I193" s="240"/>
      <c r="J193" s="240"/>
      <c r="K193" s="25"/>
      <c r="L193" s="25"/>
      <c r="M193" s="25"/>
      <c r="N193" s="25"/>
    </row>
    <row r="194" spans="1:14">
      <c r="A194" s="25"/>
      <c r="B194" s="25"/>
      <c r="C194" s="25"/>
      <c r="D194" s="25"/>
      <c r="E194" s="240"/>
      <c r="F194" s="544"/>
      <c r="G194" s="240"/>
      <c r="H194" s="240"/>
      <c r="I194" s="240"/>
      <c r="J194" s="240"/>
      <c r="K194" s="25"/>
      <c r="L194" s="25"/>
      <c r="M194" s="25"/>
      <c r="N194" s="25"/>
    </row>
    <row r="195" spans="1:14">
      <c r="A195" s="25"/>
      <c r="B195" s="25"/>
      <c r="C195" s="25"/>
      <c r="D195" s="25"/>
      <c r="E195" s="240"/>
      <c r="F195" s="544"/>
      <c r="G195" s="240"/>
      <c r="H195" s="240"/>
      <c r="I195" s="240"/>
      <c r="J195" s="240"/>
      <c r="K195" s="25"/>
      <c r="L195" s="25"/>
      <c r="M195" s="25"/>
      <c r="N195" s="25"/>
    </row>
    <row r="196" spans="1:14">
      <c r="A196" s="25"/>
      <c r="B196" s="25"/>
      <c r="C196" s="25"/>
      <c r="D196" s="25"/>
      <c r="E196" s="240"/>
      <c r="F196" s="544"/>
      <c r="G196" s="240"/>
      <c r="H196" s="240"/>
      <c r="I196" s="240"/>
      <c r="J196" s="240"/>
      <c r="K196" s="25"/>
      <c r="L196" s="25"/>
      <c r="M196" s="25"/>
      <c r="N196" s="25"/>
    </row>
    <row r="197" spans="1:14">
      <c r="A197" s="25"/>
      <c r="B197" s="25"/>
      <c r="C197" s="25"/>
      <c r="D197" s="25"/>
      <c r="E197" s="240"/>
      <c r="F197" s="544"/>
      <c r="G197" s="240"/>
      <c r="H197" s="240"/>
      <c r="I197" s="240"/>
      <c r="J197" s="240"/>
      <c r="K197" s="25"/>
      <c r="L197" s="25"/>
      <c r="M197" s="25"/>
      <c r="N197" s="25"/>
    </row>
    <row r="198" spans="1:14">
      <c r="A198" s="25"/>
      <c r="B198" s="25"/>
      <c r="C198" s="25"/>
      <c r="D198" s="25"/>
      <c r="E198" s="240"/>
      <c r="F198" s="544"/>
      <c r="G198" s="240"/>
      <c r="H198" s="240"/>
      <c r="I198" s="240"/>
      <c r="J198" s="240"/>
      <c r="K198" s="25"/>
      <c r="L198" s="25"/>
      <c r="M198" s="25"/>
      <c r="N198" s="25"/>
    </row>
    <row r="199" spans="1:14">
      <c r="A199" s="25"/>
      <c r="B199" s="25"/>
      <c r="C199" s="25"/>
      <c r="D199" s="25"/>
      <c r="E199" s="240"/>
      <c r="F199" s="544"/>
      <c r="G199" s="240"/>
      <c r="H199" s="240"/>
      <c r="I199" s="240"/>
      <c r="J199" s="240"/>
      <c r="K199" s="25"/>
      <c r="L199" s="25"/>
      <c r="M199" s="25"/>
      <c r="N199" s="25"/>
    </row>
    <row r="200" spans="1:14">
      <c r="A200" s="25"/>
      <c r="B200" s="25"/>
      <c r="C200" s="25"/>
      <c r="D200" s="25"/>
      <c r="E200" s="240"/>
      <c r="F200" s="544"/>
      <c r="G200" s="240"/>
      <c r="H200" s="240"/>
      <c r="I200" s="240"/>
      <c r="J200" s="240"/>
      <c r="K200" s="25"/>
      <c r="L200" s="25"/>
      <c r="M200" s="25"/>
      <c r="N200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51" workbookViewId="0">
      <selection activeCell="F63" sqref="F63"/>
    </sheetView>
  </sheetViews>
  <sheetFormatPr defaultRowHeight="16.2"/>
  <cols>
    <col min="2" max="3" width="9.109375" bestFit="1" customWidth="1"/>
    <col min="4" max="4" width="9.21875" bestFit="1" customWidth="1"/>
    <col min="6" max="6" width="9.21875" bestFit="1" customWidth="1"/>
    <col min="7" max="8" width="9.109375" bestFit="1" customWidth="1"/>
    <col min="14" max="14" width="27" customWidth="1"/>
  </cols>
  <sheetData>
    <row r="1" spans="1:26" ht="16.8">
      <c r="A1" s="1" t="s">
        <v>129</v>
      </c>
      <c r="B1" s="1" t="s">
        <v>137</v>
      </c>
      <c r="C1" s="1" t="s">
        <v>130</v>
      </c>
      <c r="D1" s="1" t="s">
        <v>131</v>
      </c>
      <c r="E1" s="1" t="s">
        <v>132</v>
      </c>
      <c r="F1" s="1" t="s">
        <v>133</v>
      </c>
      <c r="G1" s="2" t="s">
        <v>168</v>
      </c>
      <c r="H1" s="3"/>
      <c r="I1" s="4"/>
      <c r="J1" s="4"/>
      <c r="K1" s="5"/>
      <c r="L1" s="6"/>
      <c r="M1" s="6"/>
      <c r="N1" s="162"/>
      <c r="O1" s="1003"/>
      <c r="P1" s="990"/>
      <c r="Q1" s="991"/>
      <c r="R1" s="992"/>
      <c r="S1" s="993"/>
      <c r="T1" s="993"/>
      <c r="U1" s="993"/>
      <c r="V1" s="993"/>
      <c r="W1" s="993"/>
      <c r="X1" s="994"/>
      <c r="Y1" s="991"/>
      <c r="Z1" s="158"/>
    </row>
    <row r="2" spans="1:26" ht="16.8">
      <c r="A2" s="370" t="s">
        <v>1421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162"/>
      <c r="O2" s="1003"/>
      <c r="P2" s="993"/>
      <c r="Q2" s="991"/>
      <c r="R2" s="992"/>
      <c r="S2" s="993"/>
      <c r="T2" s="993"/>
      <c r="U2" s="993"/>
      <c r="V2" s="993"/>
      <c r="W2" s="993"/>
      <c r="X2" s="994"/>
      <c r="Y2" s="991"/>
      <c r="Z2" s="995"/>
    </row>
    <row r="3" spans="1:26">
      <c r="A3" s="370">
        <v>2406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162"/>
      <c r="O3" s="158"/>
      <c r="P3" s="157"/>
      <c r="Q3" s="996"/>
      <c r="R3" s="972"/>
      <c r="S3" s="158"/>
      <c r="T3" s="158"/>
      <c r="U3" s="158"/>
      <c r="V3" s="158"/>
      <c r="W3" s="158"/>
      <c r="X3" s="997"/>
      <c r="Y3" s="998"/>
      <c r="Z3" s="158"/>
    </row>
    <row r="4" spans="1:26">
      <c r="A4" s="368" t="s">
        <v>1422</v>
      </c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162"/>
      <c r="O4" s="158"/>
      <c r="P4" s="157"/>
      <c r="Q4" s="996"/>
      <c r="R4" s="972"/>
      <c r="S4" s="158"/>
      <c r="T4" s="158"/>
      <c r="U4" s="158"/>
      <c r="V4" s="158"/>
      <c r="W4" s="158"/>
      <c r="X4" s="997"/>
      <c r="Y4" s="974"/>
      <c r="Z4" s="158"/>
    </row>
    <row r="5" spans="1:26" ht="16.8">
      <c r="A5" s="29" t="s">
        <v>144</v>
      </c>
      <c r="B5" s="30" t="s">
        <v>20</v>
      </c>
      <c r="C5" s="30" t="s">
        <v>172</v>
      </c>
      <c r="D5" s="30" t="s">
        <v>361</v>
      </c>
      <c r="E5" s="30" t="s">
        <v>174</v>
      </c>
      <c r="F5" s="31"/>
      <c r="G5" s="32" t="s">
        <v>146</v>
      </c>
      <c r="H5" s="32" t="s">
        <v>147</v>
      </c>
      <c r="I5" s="33" t="s">
        <v>26</v>
      </c>
      <c r="J5" s="34" t="s">
        <v>27</v>
      </c>
      <c r="K5" s="35"/>
      <c r="L5" s="6"/>
      <c r="M5" s="6"/>
      <c r="N5" s="162"/>
      <c r="O5" s="158"/>
      <c r="P5" s="157"/>
      <c r="Q5" s="157"/>
      <c r="R5" s="972"/>
      <c r="S5" s="158"/>
      <c r="T5" s="158"/>
      <c r="U5" s="158"/>
      <c r="V5" s="158"/>
      <c r="W5" s="158"/>
      <c r="X5" s="997"/>
      <c r="Y5" s="974"/>
      <c r="Z5" s="158"/>
    </row>
    <row r="6" spans="1:26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162"/>
      <c r="O6" s="158"/>
      <c r="P6" s="157"/>
      <c r="Q6" s="996"/>
      <c r="R6" s="999"/>
      <c r="S6" s="158"/>
      <c r="T6" s="158"/>
      <c r="U6" s="158"/>
      <c r="V6" s="158"/>
      <c r="W6" s="158"/>
      <c r="X6" s="997"/>
      <c r="Y6" s="974"/>
      <c r="Z6" s="158"/>
    </row>
    <row r="7" spans="1:26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162"/>
      <c r="O7" s="158"/>
      <c r="P7" s="157"/>
      <c r="Q7" s="157"/>
      <c r="R7" s="972"/>
      <c r="S7" s="158"/>
      <c r="T7" s="158" t="s">
        <v>28</v>
      </c>
      <c r="U7" s="158"/>
      <c r="V7" s="158"/>
      <c r="W7" s="158"/>
      <c r="X7" s="997"/>
      <c r="Y7" s="974"/>
      <c r="Z7" s="158"/>
    </row>
    <row r="8" spans="1:26">
      <c r="A8" s="36"/>
      <c r="B8" s="31"/>
      <c r="C8" s="31"/>
      <c r="D8" s="31"/>
      <c r="E8" s="31"/>
      <c r="F8" s="31" t="s">
        <v>42</v>
      </c>
      <c r="G8" s="37"/>
      <c r="H8" s="37"/>
      <c r="I8" s="37"/>
      <c r="J8" s="6"/>
      <c r="K8" s="6"/>
      <c r="L8" s="6"/>
      <c r="M8" s="6"/>
      <c r="N8" s="162"/>
      <c r="O8" s="158"/>
      <c r="P8" s="157"/>
      <c r="Q8" s="157"/>
      <c r="R8" s="972"/>
      <c r="S8" s="158"/>
      <c r="T8" s="158"/>
      <c r="U8" s="158"/>
      <c r="V8" s="158"/>
      <c r="W8" s="158"/>
      <c r="X8" s="997"/>
      <c r="Y8" s="974"/>
      <c r="Z8" s="158"/>
    </row>
    <row r="9" spans="1:26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162"/>
      <c r="O9" s="158"/>
      <c r="P9" s="157"/>
      <c r="Q9" s="157"/>
      <c r="R9" s="972"/>
      <c r="S9" s="158"/>
      <c r="T9" s="158"/>
      <c r="U9" s="158"/>
      <c r="V9" s="158"/>
      <c r="W9" s="158"/>
      <c r="X9" s="997"/>
      <c r="Y9" s="974"/>
      <c r="Z9" s="158"/>
    </row>
    <row r="10" spans="1:26" ht="16.8">
      <c r="A10" s="41" t="s">
        <v>362</v>
      </c>
      <c r="B10" s="42" t="s">
        <v>71</v>
      </c>
      <c r="C10" s="42" t="s">
        <v>31</v>
      </c>
      <c r="D10" s="42" t="s">
        <v>72</v>
      </c>
      <c r="E10" s="42" t="s">
        <v>5</v>
      </c>
      <c r="F10" s="43"/>
      <c r="G10" s="44" t="s">
        <v>107</v>
      </c>
      <c r="H10" s="44" t="s">
        <v>73</v>
      </c>
      <c r="I10" s="44" t="s">
        <v>364</v>
      </c>
      <c r="J10" s="45" t="s">
        <v>109</v>
      </c>
      <c r="K10" s="46"/>
      <c r="L10" s="47"/>
      <c r="M10" s="48"/>
      <c r="N10" s="162"/>
      <c r="O10" s="158"/>
      <c r="P10" s="157"/>
      <c r="Q10" s="157"/>
      <c r="R10" s="972"/>
      <c r="S10" s="158"/>
      <c r="T10" s="158"/>
      <c r="U10" s="158"/>
      <c r="V10" s="158"/>
      <c r="W10" s="158"/>
      <c r="X10" s="997"/>
      <c r="Y10" s="974"/>
      <c r="Z10" s="158"/>
    </row>
    <row r="11" spans="1:26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162"/>
      <c r="O11" s="158"/>
      <c r="P11" s="157"/>
      <c r="Q11" s="157"/>
      <c r="R11" s="972"/>
      <c r="S11" s="158"/>
      <c r="T11" s="158"/>
      <c r="U11" s="158"/>
      <c r="V11" s="158"/>
      <c r="W11" s="158"/>
      <c r="X11" s="997"/>
      <c r="Y11" s="974"/>
      <c r="Z11" s="158"/>
    </row>
    <row r="12" spans="1:26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162"/>
      <c r="O12" s="158"/>
      <c r="P12" s="157"/>
      <c r="Q12" s="157"/>
      <c r="R12" s="972"/>
      <c r="S12" s="158"/>
      <c r="T12" s="158"/>
      <c r="U12" s="158"/>
      <c r="V12" s="158"/>
      <c r="W12" s="158"/>
      <c r="X12" s="997"/>
      <c r="Y12" s="974"/>
      <c r="Z12" s="158"/>
    </row>
    <row r="13" spans="1:26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162"/>
      <c r="O13" s="158"/>
      <c r="P13" s="157"/>
      <c r="Q13" s="157"/>
      <c r="R13" s="972"/>
      <c r="S13" s="158"/>
      <c r="T13" s="158"/>
      <c r="U13" s="158"/>
      <c r="V13" s="158"/>
      <c r="W13" s="158"/>
      <c r="X13" s="973"/>
      <c r="Y13" s="974"/>
      <c r="Z13" s="158"/>
    </row>
    <row r="14" spans="1:26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152</v>
      </c>
      <c r="K14" s="57"/>
      <c r="L14" s="53"/>
      <c r="M14" s="53"/>
      <c r="N14" s="162"/>
      <c r="O14" s="158"/>
      <c r="P14" s="157"/>
      <c r="Q14" s="157"/>
      <c r="R14" s="972"/>
      <c r="S14" s="158"/>
      <c r="T14" s="158"/>
      <c r="U14" s="158"/>
      <c r="V14" s="158" t="s">
        <v>149</v>
      </c>
      <c r="W14" s="158"/>
      <c r="X14" s="973"/>
      <c r="Y14" s="974"/>
      <c r="Z14" s="158"/>
    </row>
    <row r="15" spans="1:26" ht="16.8">
      <c r="A15" s="58" t="s">
        <v>154</v>
      </c>
      <c r="B15" s="59" t="s">
        <v>155</v>
      </c>
      <c r="C15" s="59" t="s">
        <v>76</v>
      </c>
      <c r="D15" s="59" t="s">
        <v>114</v>
      </c>
      <c r="E15" s="60" t="s">
        <v>157</v>
      </c>
      <c r="F15" s="60"/>
      <c r="G15" s="61"/>
      <c r="H15" s="62"/>
      <c r="I15" s="63"/>
      <c r="J15" s="64"/>
      <c r="K15" s="65"/>
      <c r="L15" s="6"/>
      <c r="M15" s="6"/>
      <c r="N15" s="162"/>
      <c r="O15" s="158"/>
      <c r="P15" s="157"/>
      <c r="Q15" s="157"/>
      <c r="R15" s="972"/>
      <c r="S15" s="158"/>
      <c r="T15" s="158"/>
      <c r="U15" s="158"/>
      <c r="V15" s="158"/>
      <c r="W15" s="158"/>
      <c r="X15" s="973"/>
      <c r="Y15" s="974"/>
      <c r="Z15" s="158"/>
    </row>
    <row r="16" spans="1:26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162"/>
      <c r="O16" s="158"/>
      <c r="P16" s="157"/>
      <c r="Q16" s="157"/>
      <c r="R16" s="972"/>
      <c r="S16" s="158"/>
      <c r="T16" s="158"/>
      <c r="U16" s="158"/>
      <c r="V16" s="158"/>
      <c r="W16" s="158"/>
      <c r="X16" s="973"/>
      <c r="Y16" s="974"/>
      <c r="Z16" s="158"/>
    </row>
    <row r="17" spans="1:26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162"/>
      <c r="O17" s="158"/>
      <c r="P17" s="157"/>
      <c r="Q17" s="157"/>
      <c r="R17" s="972"/>
      <c r="S17" s="158"/>
      <c r="T17" s="158"/>
      <c r="U17" s="158"/>
      <c r="V17" s="158"/>
      <c r="W17" s="158"/>
      <c r="X17" s="973"/>
      <c r="Y17" s="974"/>
      <c r="Z17" s="158"/>
    </row>
    <row r="18" spans="1:26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162"/>
      <c r="O18" s="158"/>
      <c r="P18" s="157"/>
      <c r="Q18" s="157"/>
      <c r="R18" s="972"/>
      <c r="S18" s="158"/>
      <c r="T18" s="158"/>
      <c r="U18" s="158"/>
      <c r="V18" s="158"/>
      <c r="W18" s="158"/>
      <c r="X18" s="973"/>
      <c r="Y18" s="974"/>
      <c r="Z18" s="158"/>
    </row>
    <row r="19" spans="1:26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162"/>
      <c r="O19" s="158"/>
      <c r="P19" s="157"/>
      <c r="Q19" s="157"/>
      <c r="R19" s="972"/>
      <c r="S19" s="158"/>
      <c r="T19" s="158"/>
      <c r="U19" s="158"/>
      <c r="V19" s="158"/>
      <c r="W19" s="158"/>
      <c r="X19" s="973"/>
      <c r="Y19" s="974"/>
      <c r="Z19" s="158"/>
    </row>
    <row r="20" spans="1:26" ht="16.8">
      <c r="A20" s="68" t="s">
        <v>279</v>
      </c>
      <c r="B20" s="69" t="s">
        <v>117</v>
      </c>
      <c r="C20" s="69" t="s">
        <v>78</v>
      </c>
      <c r="D20" s="69" t="s">
        <v>185</v>
      </c>
      <c r="E20" s="69" t="s">
        <v>366</v>
      </c>
      <c r="F20" s="70" t="s">
        <v>367</v>
      </c>
      <c r="G20" s="71"/>
      <c r="H20" s="72"/>
      <c r="I20" s="73"/>
      <c r="J20" s="74"/>
      <c r="K20" s="5"/>
      <c r="L20" s="5"/>
      <c r="M20" s="5"/>
      <c r="N20" s="162"/>
      <c r="O20" s="158"/>
      <c r="P20" s="157"/>
      <c r="Q20" s="157"/>
      <c r="R20" s="972"/>
      <c r="S20" s="158"/>
      <c r="T20" s="158"/>
      <c r="U20" s="158"/>
      <c r="V20" s="158"/>
      <c r="W20" s="158"/>
      <c r="X20" s="973"/>
      <c r="Y20" s="974"/>
      <c r="Z20" s="158"/>
    </row>
    <row r="21" spans="1:26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162"/>
      <c r="O21" s="158"/>
      <c r="P21" s="157"/>
      <c r="Q21" s="157"/>
      <c r="R21" s="972"/>
      <c r="S21" s="158"/>
      <c r="T21" s="158"/>
      <c r="U21" s="158"/>
      <c r="V21" s="158"/>
      <c r="W21" s="158"/>
      <c r="X21" s="973"/>
      <c r="Y21" s="974"/>
      <c r="Z21" s="158"/>
    </row>
    <row r="22" spans="1:26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162"/>
      <c r="O22" s="158"/>
      <c r="P22" s="157"/>
      <c r="Q22" s="157"/>
      <c r="R22" s="972"/>
      <c r="S22" s="158"/>
      <c r="T22" s="158"/>
      <c r="U22" s="158"/>
      <c r="V22" s="158"/>
      <c r="W22" s="158"/>
      <c r="X22" s="973"/>
      <c r="Y22" s="974"/>
      <c r="Z22" s="158"/>
    </row>
    <row r="23" spans="1:26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162"/>
      <c r="O23" s="158"/>
      <c r="P23" s="157"/>
      <c r="Q23" s="157"/>
      <c r="R23" s="972"/>
      <c r="S23" s="158"/>
      <c r="T23" s="158"/>
      <c r="U23" s="158"/>
      <c r="V23" s="158"/>
      <c r="W23" s="158"/>
      <c r="X23" s="973"/>
      <c r="Y23" s="974"/>
      <c r="Z23" s="158"/>
    </row>
    <row r="24" spans="1:26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162"/>
      <c r="O24" s="158"/>
      <c r="P24" s="157"/>
      <c r="Q24" s="157"/>
      <c r="R24" s="972"/>
      <c r="S24" s="158"/>
      <c r="T24" s="158"/>
      <c r="U24" s="158"/>
      <c r="V24" s="158"/>
      <c r="W24" s="158"/>
      <c r="X24" s="973"/>
      <c r="Y24" s="974"/>
      <c r="Z24" s="158"/>
    </row>
    <row r="25" spans="1:26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162"/>
      <c r="O25" s="158"/>
      <c r="P25" s="157"/>
      <c r="Q25" s="157"/>
      <c r="R25" s="972"/>
      <c r="S25" s="158"/>
      <c r="T25" s="158"/>
      <c r="U25" s="158"/>
      <c r="V25" s="158"/>
      <c r="W25" s="158"/>
      <c r="X25" s="973"/>
      <c r="Y25" s="974"/>
      <c r="Z25" s="158"/>
    </row>
    <row r="26" spans="1:26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162"/>
      <c r="O26" s="158"/>
      <c r="P26" s="157"/>
      <c r="Q26" s="157"/>
      <c r="R26" s="972"/>
      <c r="S26" s="158"/>
      <c r="T26" s="158"/>
      <c r="U26" s="158"/>
      <c r="V26" s="158"/>
      <c r="W26" s="158"/>
      <c r="X26" s="973"/>
      <c r="Y26" s="974"/>
      <c r="Z26" s="158"/>
    </row>
    <row r="27" spans="1:26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162"/>
      <c r="O27" s="158"/>
      <c r="P27" s="157"/>
      <c r="Q27" s="157"/>
      <c r="R27" s="972"/>
      <c r="S27" s="158"/>
      <c r="T27" s="158"/>
      <c r="U27" s="158"/>
      <c r="V27" s="158"/>
      <c r="W27" s="158"/>
      <c r="X27" s="973"/>
      <c r="Y27" s="974"/>
      <c r="Z27" s="158"/>
    </row>
    <row r="28" spans="1:26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163"/>
      <c r="O28" s="158"/>
      <c r="P28" s="157"/>
      <c r="Q28" s="157"/>
      <c r="R28" s="972"/>
      <c r="S28" s="158"/>
      <c r="T28" s="158"/>
      <c r="U28" s="158"/>
      <c r="V28" s="158"/>
      <c r="W28" s="158"/>
      <c r="X28" s="973"/>
      <c r="Y28" s="974"/>
      <c r="Z28" s="158"/>
    </row>
    <row r="29" spans="1:26" ht="16.8">
      <c r="A29" s="418" t="s">
        <v>1</v>
      </c>
      <c r="B29" s="327" t="s">
        <v>56</v>
      </c>
      <c r="C29" s="327" t="s">
        <v>57</v>
      </c>
      <c r="D29" s="419" t="s">
        <v>58</v>
      </c>
      <c r="E29" s="250" t="s">
        <v>1</v>
      </c>
      <c r="F29" s="348" t="s">
        <v>59</v>
      </c>
      <c r="G29" s="250" t="s">
        <v>57</v>
      </c>
      <c r="H29" s="251" t="s">
        <v>61</v>
      </c>
      <c r="I29" s="971" t="s">
        <v>999</v>
      </c>
      <c r="J29" s="675" t="s">
        <v>63</v>
      </c>
      <c r="K29" s="420" t="s">
        <v>64</v>
      </c>
      <c r="L29" s="420" t="s">
        <v>65</v>
      </c>
      <c r="M29" s="421" t="s">
        <v>66</v>
      </c>
      <c r="N29" s="421" t="s">
        <v>67</v>
      </c>
      <c r="O29" s="158"/>
      <c r="P29" s="157"/>
      <c r="Q29" s="157"/>
      <c r="R29" s="972"/>
      <c r="S29" s="158"/>
      <c r="T29" s="158"/>
      <c r="U29" s="158"/>
      <c r="V29" s="158"/>
      <c r="W29" s="158"/>
      <c r="X29" s="973"/>
      <c r="Y29" s="974"/>
      <c r="Z29" s="158"/>
    </row>
    <row r="30" spans="1:26" ht="16.8">
      <c r="A30" s="1089" t="s">
        <v>1423</v>
      </c>
      <c r="B30" s="1012" t="s">
        <v>1424</v>
      </c>
      <c r="C30" s="1012">
        <v>150</v>
      </c>
      <c r="D30" s="1012"/>
      <c r="E30" s="1092" t="s">
        <v>1503</v>
      </c>
      <c r="F30" s="321">
        <v>113250</v>
      </c>
      <c r="G30" s="321">
        <v>96</v>
      </c>
      <c r="H30" s="321">
        <v>339</v>
      </c>
      <c r="I30" s="319"/>
      <c r="J30" s="319"/>
      <c r="K30" s="319"/>
      <c r="L30" s="319"/>
      <c r="M30" s="319"/>
      <c r="N30" s="25"/>
    </row>
    <row r="31" spans="1:26" ht="16.8">
      <c r="A31" s="1090"/>
      <c r="B31" s="1012" t="s">
        <v>1425</v>
      </c>
      <c r="C31" s="1012">
        <v>76</v>
      </c>
      <c r="D31" s="1012"/>
      <c r="E31" s="1092" t="s">
        <v>1504</v>
      </c>
      <c r="F31" s="321"/>
      <c r="G31" s="321"/>
      <c r="H31" s="321"/>
      <c r="I31" s="319"/>
      <c r="J31" s="319"/>
      <c r="K31" s="319"/>
      <c r="L31" s="319"/>
      <c r="M31" s="319"/>
      <c r="N31" s="25"/>
    </row>
    <row r="32" spans="1:26" ht="16.8">
      <c r="A32" s="1090"/>
      <c r="B32" s="1012" t="s">
        <v>1426</v>
      </c>
      <c r="C32" s="1012">
        <v>151</v>
      </c>
      <c r="D32" s="1012"/>
      <c r="E32" s="1092" t="s">
        <v>1505</v>
      </c>
      <c r="F32" s="321">
        <v>226500</v>
      </c>
      <c r="G32" s="321">
        <v>193</v>
      </c>
      <c r="H32" s="321">
        <v>679</v>
      </c>
      <c r="I32" s="319"/>
      <c r="J32" s="319"/>
      <c r="K32" s="319"/>
      <c r="L32" s="319"/>
      <c r="M32" s="319"/>
      <c r="N32" s="25"/>
    </row>
    <row r="33" spans="1:14" ht="16.8">
      <c r="A33" s="1090"/>
      <c r="B33" s="1012"/>
      <c r="C33" s="1012">
        <f>SUM(C30:C32)</f>
        <v>377</v>
      </c>
      <c r="D33" s="1012"/>
      <c r="E33" s="1092" t="s">
        <v>1506</v>
      </c>
      <c r="F33" s="321">
        <v>68850</v>
      </c>
      <c r="G33" s="321">
        <v>39</v>
      </c>
      <c r="H33" s="321">
        <v>137</v>
      </c>
      <c r="I33" s="1086"/>
      <c r="J33" s="319"/>
      <c r="K33" s="319"/>
      <c r="L33" s="319"/>
      <c r="M33" s="319"/>
      <c r="N33" s="25"/>
    </row>
    <row r="34" spans="1:14" ht="16.8">
      <c r="A34" s="1090"/>
      <c r="B34" s="1012"/>
      <c r="C34" s="1012"/>
      <c r="D34" s="1012"/>
      <c r="E34" s="1092" t="s">
        <v>1516</v>
      </c>
      <c r="F34" s="321">
        <v>45800</v>
      </c>
      <c r="G34" s="321">
        <v>39</v>
      </c>
      <c r="H34" s="321">
        <v>137</v>
      </c>
      <c r="I34" s="319"/>
      <c r="J34" s="319"/>
      <c r="K34" s="319"/>
      <c r="L34" s="319"/>
      <c r="M34" s="319"/>
      <c r="N34" s="25"/>
    </row>
    <row r="35" spans="1:14" ht="16.8">
      <c r="A35" s="1090"/>
      <c r="B35" s="1012"/>
      <c r="C35" s="1012"/>
      <c r="D35" s="1012"/>
      <c r="E35" s="1092" t="s">
        <v>1507</v>
      </c>
      <c r="F35" s="321">
        <v>23400</v>
      </c>
      <c r="G35" s="321">
        <v>20</v>
      </c>
      <c r="H35" s="321">
        <v>70</v>
      </c>
      <c r="I35" s="319"/>
      <c r="J35" s="319"/>
      <c r="K35" s="319"/>
      <c r="L35" s="319"/>
      <c r="M35" s="319"/>
      <c r="N35" s="25"/>
    </row>
    <row r="36" spans="1:14" ht="16.8">
      <c r="A36" s="1090"/>
      <c r="B36" s="1012"/>
      <c r="C36" s="1012"/>
      <c r="D36" s="1012"/>
      <c r="E36" s="1092"/>
      <c r="F36" s="321">
        <v>23550</v>
      </c>
      <c r="G36" s="321">
        <v>20</v>
      </c>
      <c r="H36" s="321">
        <v>70</v>
      </c>
      <c r="I36" s="319"/>
      <c r="J36" s="319"/>
      <c r="K36" s="319"/>
      <c r="L36" s="319"/>
      <c r="M36" s="319"/>
      <c r="N36" s="25"/>
    </row>
    <row r="37" spans="1:14" ht="16.8">
      <c r="A37" s="1090"/>
      <c r="B37" s="1012"/>
      <c r="C37" s="1012"/>
      <c r="D37" s="1012"/>
      <c r="E37" s="1092" t="s">
        <v>1508</v>
      </c>
      <c r="F37" s="321">
        <v>46900</v>
      </c>
      <c r="G37" s="321">
        <v>40</v>
      </c>
      <c r="H37" s="321">
        <v>140</v>
      </c>
      <c r="I37" s="319"/>
      <c r="J37" s="319"/>
      <c r="K37" s="319"/>
      <c r="L37" s="319"/>
      <c r="M37" s="319"/>
      <c r="N37" s="25"/>
    </row>
    <row r="38" spans="1:14" ht="16.8">
      <c r="A38" s="1090"/>
      <c r="B38" s="1012"/>
      <c r="C38" s="1012"/>
      <c r="D38" s="1012"/>
      <c r="E38" s="1092" t="s">
        <v>1509</v>
      </c>
      <c r="F38" s="321"/>
      <c r="G38" s="321"/>
      <c r="H38" s="321"/>
      <c r="I38" s="319"/>
      <c r="J38" s="319"/>
      <c r="K38" s="319"/>
      <c r="L38" s="319"/>
      <c r="M38" s="319"/>
      <c r="N38" s="25"/>
    </row>
    <row r="39" spans="1:14" ht="16.8">
      <c r="A39" s="1090"/>
      <c r="B39" s="1012"/>
      <c r="C39" s="1091"/>
      <c r="D39" s="1012"/>
      <c r="E39" s="1092" t="s">
        <v>1510</v>
      </c>
      <c r="F39" s="321">
        <v>24250</v>
      </c>
      <c r="G39" s="321">
        <v>20</v>
      </c>
      <c r="H39" s="321">
        <v>72</v>
      </c>
      <c r="I39" s="319"/>
      <c r="J39" s="319"/>
      <c r="K39" s="319"/>
      <c r="L39" s="319"/>
      <c r="M39" s="319"/>
      <c r="N39" s="25"/>
    </row>
    <row r="40" spans="1:14" ht="16.8">
      <c r="A40" s="1090"/>
      <c r="B40" s="681">
        <v>442500</v>
      </c>
      <c r="C40" s="1087">
        <f>SUM(C30:C39)</f>
        <v>754</v>
      </c>
      <c r="D40" s="1097">
        <f>SUM(B40:C40)</f>
        <v>443254</v>
      </c>
      <c r="E40" s="1093"/>
      <c r="F40" s="1088">
        <f>SUM(F30:F39)</f>
        <v>572500</v>
      </c>
      <c r="G40" s="1088">
        <f>SUM(G30:G39)</f>
        <v>467</v>
      </c>
      <c r="H40" s="1088">
        <f>SUM(H30:H39)</f>
        <v>1644</v>
      </c>
      <c r="I40" s="319"/>
      <c r="J40" s="1088">
        <f>SUM(F40-G40-H40)</f>
        <v>570389</v>
      </c>
      <c r="K40" s="653">
        <f>SUM(J40-D40)</f>
        <v>127135</v>
      </c>
      <c r="L40" s="319"/>
      <c r="M40" s="319"/>
      <c r="N40" s="25"/>
    </row>
    <row r="41" spans="1:14" ht="16.8">
      <c r="A41" s="1098" t="s">
        <v>1519</v>
      </c>
      <c r="B41" s="1099" t="s">
        <v>1520</v>
      </c>
      <c r="C41" s="1100"/>
      <c r="D41" s="1100"/>
      <c r="E41" s="1101"/>
      <c r="F41" s="1088"/>
      <c r="G41" s="1088"/>
      <c r="H41" s="1088"/>
      <c r="I41" s="319"/>
      <c r="J41" s="1088"/>
      <c r="K41" s="653"/>
      <c r="L41" s="319"/>
      <c r="M41" s="319"/>
      <c r="N41" s="25"/>
    </row>
    <row r="42" spans="1:14" ht="16.8">
      <c r="A42" s="1090"/>
      <c r="B42" s="681"/>
      <c r="C42" s="1087"/>
      <c r="D42" s="1087"/>
      <c r="E42" s="1093"/>
      <c r="F42" s="1088"/>
      <c r="G42" s="1088"/>
      <c r="H42" s="1088"/>
      <c r="I42" s="319"/>
      <c r="J42" s="1088"/>
      <c r="K42" s="653"/>
      <c r="L42" s="319"/>
      <c r="M42" s="319"/>
      <c r="N42" s="25"/>
    </row>
    <row r="43" spans="1:14" ht="16.8">
      <c r="A43" s="1090" t="s">
        <v>1512</v>
      </c>
      <c r="B43" s="1012">
        <v>26.2</v>
      </c>
      <c r="C43" s="1012">
        <v>22</v>
      </c>
      <c r="D43" s="1012">
        <v>26222</v>
      </c>
      <c r="E43" s="1092" t="s">
        <v>1511</v>
      </c>
      <c r="F43" s="321">
        <v>26200</v>
      </c>
      <c r="G43" s="321"/>
      <c r="H43" s="321"/>
      <c r="I43" s="319"/>
      <c r="J43" s="319"/>
      <c r="K43" s="319"/>
      <c r="L43" s="319"/>
      <c r="M43" s="319"/>
      <c r="N43" s="25"/>
    </row>
    <row r="44" spans="1:14" ht="16.8">
      <c r="A44" s="1090" t="s">
        <v>1513</v>
      </c>
      <c r="B44" s="1012">
        <v>25.75</v>
      </c>
      <c r="C44" s="1012">
        <v>22</v>
      </c>
      <c r="D44" s="1012">
        <v>25772</v>
      </c>
      <c r="E44" s="1092" t="s">
        <v>1448</v>
      </c>
      <c r="F44" s="321">
        <v>27250</v>
      </c>
      <c r="G44" s="321">
        <v>23</v>
      </c>
      <c r="H44" s="321">
        <v>81</v>
      </c>
      <c r="I44" s="319"/>
      <c r="J44" s="319"/>
      <c r="K44" s="319"/>
      <c r="L44" s="319"/>
      <c r="M44" s="319"/>
      <c r="N44" s="25"/>
    </row>
    <row r="45" spans="1:14" ht="16.8">
      <c r="A45" s="1090" t="s">
        <v>1514</v>
      </c>
      <c r="B45" s="1012">
        <v>25.75</v>
      </c>
      <c r="C45" s="1012">
        <v>22</v>
      </c>
      <c r="D45" s="1012">
        <v>25772</v>
      </c>
      <c r="E45" s="1092" t="s">
        <v>1515</v>
      </c>
      <c r="F45" s="321">
        <v>27750</v>
      </c>
      <c r="G45" s="321">
        <v>23</v>
      </c>
      <c r="H45" s="321">
        <v>83</v>
      </c>
      <c r="I45" s="319"/>
      <c r="J45" s="319"/>
      <c r="K45" s="319"/>
      <c r="L45" s="319"/>
      <c r="M45" s="319"/>
      <c r="N45" s="25"/>
    </row>
    <row r="46" spans="1:14" ht="16.8">
      <c r="A46" s="564"/>
      <c r="B46" s="1012"/>
      <c r="C46" s="1012"/>
      <c r="D46" s="1012"/>
      <c r="E46" s="1092" t="s">
        <v>1451</v>
      </c>
      <c r="F46" s="321">
        <v>27900</v>
      </c>
      <c r="G46" s="321">
        <v>23</v>
      </c>
      <c r="H46" s="321">
        <v>83</v>
      </c>
      <c r="I46" s="319"/>
      <c r="J46" s="319"/>
      <c r="K46" s="319"/>
      <c r="L46" s="319"/>
      <c r="M46" s="319"/>
      <c r="N46" s="25"/>
    </row>
    <row r="47" spans="1:14" ht="16.8">
      <c r="A47" s="564"/>
      <c r="B47" s="1012"/>
      <c r="C47" s="1012"/>
      <c r="D47" s="1012"/>
      <c r="E47" s="1092"/>
      <c r="F47" s="319"/>
      <c r="G47" s="319"/>
      <c r="H47" s="319"/>
      <c r="I47" s="319"/>
      <c r="J47" s="319"/>
      <c r="K47" s="319"/>
      <c r="L47" s="319"/>
      <c r="M47" s="319"/>
      <c r="N47" s="25"/>
    </row>
    <row r="48" spans="1:14" ht="16.8">
      <c r="A48" s="319"/>
      <c r="B48" s="1012"/>
      <c r="C48" s="1012"/>
      <c r="D48" s="1012"/>
      <c r="E48" s="1094"/>
      <c r="F48" s="25"/>
      <c r="G48" s="25"/>
      <c r="H48" s="25"/>
      <c r="I48" s="25"/>
      <c r="J48" s="25"/>
      <c r="K48" s="25"/>
      <c r="L48" s="25"/>
      <c r="M48" s="25"/>
      <c r="N48" s="25"/>
    </row>
    <row r="49" spans="1:26" ht="16.8">
      <c r="A49" s="1" t="s">
        <v>129</v>
      </c>
      <c r="B49" s="1" t="s">
        <v>93</v>
      </c>
      <c r="C49" s="1" t="s">
        <v>130</v>
      </c>
      <c r="D49" s="1" t="s">
        <v>131</v>
      </c>
      <c r="E49" s="1" t="s">
        <v>132</v>
      </c>
      <c r="F49" s="1" t="s">
        <v>133</v>
      </c>
      <c r="G49" s="2" t="s">
        <v>91</v>
      </c>
      <c r="H49" s="3"/>
      <c r="I49" s="4"/>
      <c r="J49" s="4"/>
      <c r="K49" s="25"/>
      <c r="L49" s="25"/>
      <c r="M49" s="25"/>
      <c r="N49" s="25"/>
    </row>
    <row r="50" spans="1:26" ht="16.8">
      <c r="A50" s="370" t="s">
        <v>1525</v>
      </c>
      <c r="B50" s="14"/>
      <c r="C50" s="15"/>
      <c r="D50" s="15"/>
      <c r="E50" s="15"/>
      <c r="F50" s="15"/>
      <c r="G50" s="2" t="s">
        <v>8</v>
      </c>
      <c r="H50" s="16"/>
      <c r="I50" s="5"/>
      <c r="J50" s="4"/>
      <c r="K50" s="25"/>
      <c r="L50" s="25"/>
      <c r="M50" s="25"/>
      <c r="N50" s="25"/>
    </row>
    <row r="51" spans="1:26">
      <c r="A51" s="370" t="s">
        <v>1526</v>
      </c>
      <c r="B51" s="15"/>
      <c r="C51" s="15"/>
      <c r="D51" s="15"/>
      <c r="E51" s="15"/>
      <c r="F51" s="15"/>
      <c r="G51" s="304"/>
      <c r="H51" s="15"/>
      <c r="I51" s="15"/>
      <c r="J51" s="15"/>
      <c r="K51" s="25"/>
      <c r="L51" s="25"/>
      <c r="M51" s="25"/>
      <c r="N51" s="25"/>
    </row>
    <row r="52" spans="1:26">
      <c r="A52" s="1105" t="s">
        <v>1527</v>
      </c>
      <c r="B52" s="15"/>
      <c r="C52" s="15"/>
      <c r="D52" s="15"/>
      <c r="E52" s="15"/>
      <c r="F52" s="15"/>
      <c r="G52" s="15"/>
      <c r="H52" s="15"/>
      <c r="I52" s="15"/>
      <c r="J52" s="15"/>
      <c r="K52" s="25"/>
      <c r="L52" s="25"/>
      <c r="M52" s="25"/>
      <c r="N52" s="25"/>
    </row>
    <row r="53" spans="1:26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26" ht="16.8" thickBo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26" ht="16.8">
      <c r="A55" s="418" t="s">
        <v>1</v>
      </c>
      <c r="B55" s="327" t="s">
        <v>56</v>
      </c>
      <c r="C55" s="327" t="s">
        <v>57</v>
      </c>
      <c r="D55" s="419" t="s">
        <v>58</v>
      </c>
      <c r="E55" s="250" t="s">
        <v>1</v>
      </c>
      <c r="F55" s="348" t="s">
        <v>59</v>
      </c>
      <c r="G55" s="250" t="s">
        <v>57</v>
      </c>
      <c r="H55" s="251" t="s">
        <v>61</v>
      </c>
      <c r="I55" s="971" t="s">
        <v>999</v>
      </c>
      <c r="J55" s="675" t="s">
        <v>63</v>
      </c>
      <c r="K55" s="420" t="s">
        <v>64</v>
      </c>
      <c r="L55" s="420" t="s">
        <v>65</v>
      </c>
      <c r="M55" s="421" t="s">
        <v>66</v>
      </c>
      <c r="N55" s="421" t="s">
        <v>67</v>
      </c>
      <c r="O55" s="158"/>
      <c r="P55" s="157"/>
      <c r="Q55" s="157"/>
      <c r="R55" s="972"/>
      <c r="S55" s="158"/>
      <c r="T55" s="158"/>
      <c r="U55" s="158"/>
      <c r="V55" s="158"/>
      <c r="W55" s="158"/>
      <c r="X55" s="973"/>
      <c r="Y55" s="974"/>
      <c r="Z55" s="158"/>
    </row>
    <row r="56" spans="1:26">
      <c r="A56" s="25" t="s">
        <v>1529</v>
      </c>
      <c r="B56" s="25">
        <v>49.6</v>
      </c>
      <c r="C56" s="25">
        <v>42</v>
      </c>
      <c r="D56" s="25">
        <v>49642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26">
      <c r="A57" s="25" t="s">
        <v>1529</v>
      </c>
      <c r="B57" s="25">
        <v>49.75</v>
      </c>
      <c r="C57" s="25">
        <v>42</v>
      </c>
      <c r="D57" s="25">
        <v>49792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26">
      <c r="A58" s="25" t="s">
        <v>1530</v>
      </c>
      <c r="B58" s="25">
        <v>48.75</v>
      </c>
      <c r="C58" s="25">
        <v>41</v>
      </c>
      <c r="D58" s="25">
        <v>48791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26">
      <c r="A59" s="25" t="s">
        <v>1531</v>
      </c>
      <c r="B59" s="25">
        <v>49.55</v>
      </c>
      <c r="C59" s="25">
        <v>42</v>
      </c>
      <c r="D59" s="25">
        <v>49592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26">
      <c r="A60" s="25"/>
      <c r="B60" s="25"/>
      <c r="C60" s="25"/>
      <c r="D60" s="25">
        <f>SUM(D56:D59)</f>
        <v>197817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26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26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26">
      <c r="A63" s="25"/>
      <c r="B63" s="25"/>
      <c r="C63" s="25"/>
      <c r="D63" s="25" t="s">
        <v>1528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26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topLeftCell="A21" workbookViewId="0">
      <selection activeCell="I48" sqref="I48"/>
    </sheetView>
  </sheetViews>
  <sheetFormatPr defaultRowHeight="16.2"/>
  <cols>
    <col min="13" max="13" width="13.33203125" style="151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>
      <c r="A1" s="22" t="s">
        <v>707</v>
      </c>
      <c r="B1" s="22" t="s">
        <v>637</v>
      </c>
      <c r="C1" s="22">
        <v>553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5"/>
    </row>
    <row r="2" spans="1:25">
      <c r="A2" s="22" t="s">
        <v>707</v>
      </c>
      <c r="B2" s="377" t="s">
        <v>296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5"/>
    </row>
    <row r="4" spans="1: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5"/>
    </row>
    <row r="5" spans="1:25">
      <c r="A5" s="22"/>
      <c r="B5" s="22"/>
      <c r="C5" s="22" t="s">
        <v>708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5"/>
    </row>
    <row r="6" spans="1: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5"/>
    </row>
    <row r="7" spans="1: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5"/>
    </row>
    <row r="8" spans="1: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5"/>
    </row>
    <row r="10" spans="1:25" ht="16.8">
      <c r="A10" s="1" t="s">
        <v>87</v>
      </c>
      <c r="B10" s="1" t="s">
        <v>1</v>
      </c>
      <c r="C10" s="1" t="s">
        <v>88</v>
      </c>
      <c r="D10" s="1" t="s">
        <v>3</v>
      </c>
      <c r="E10" s="1" t="s">
        <v>89</v>
      </c>
      <c r="F10" s="1" t="s">
        <v>90</v>
      </c>
      <c r="G10" s="2" t="s">
        <v>91</v>
      </c>
      <c r="H10" s="3"/>
      <c r="I10" s="4"/>
      <c r="J10" s="4"/>
      <c r="K10" s="5"/>
      <c r="L10" s="6"/>
      <c r="M10" s="43"/>
      <c r="N10" s="6"/>
      <c r="O10" s="7"/>
      <c r="P10" s="8" t="s">
        <v>92</v>
      </c>
      <c r="Q10" s="9"/>
      <c r="R10" s="10"/>
      <c r="S10" s="11"/>
      <c r="T10" s="11"/>
      <c r="U10" s="11"/>
      <c r="V10" s="11"/>
      <c r="W10" s="11"/>
      <c r="X10" s="12"/>
      <c r="Y10" s="9"/>
    </row>
    <row r="11" spans="1:25" ht="16.8">
      <c r="A11" s="374" t="s">
        <v>326</v>
      </c>
      <c r="B11" s="14"/>
      <c r="C11" s="15"/>
      <c r="D11" s="15"/>
      <c r="E11" s="15"/>
      <c r="F11" s="15"/>
      <c r="G11" s="2" t="s">
        <v>8</v>
      </c>
      <c r="H11" s="16"/>
      <c r="I11" s="17"/>
      <c r="J11" s="18"/>
      <c r="K11" s="5"/>
      <c r="L11" s="6"/>
      <c r="M11" s="43"/>
      <c r="N11" s="6"/>
      <c r="O11" s="7"/>
      <c r="P11" s="11" t="s">
        <v>93</v>
      </c>
      <c r="Q11" s="9" t="s">
        <v>94</v>
      </c>
      <c r="R11" s="10" t="s">
        <v>95</v>
      </c>
      <c r="S11" s="11" t="s">
        <v>96</v>
      </c>
      <c r="T11" s="11" t="s">
        <v>97</v>
      </c>
      <c r="U11" s="11" t="s">
        <v>98</v>
      </c>
      <c r="V11" s="11" t="s">
        <v>99</v>
      </c>
      <c r="W11" s="11" t="s">
        <v>100</v>
      </c>
      <c r="X11" s="12" t="s">
        <v>101</v>
      </c>
      <c r="Y11" s="9" t="s">
        <v>102</v>
      </c>
    </row>
    <row r="12" spans="1:25">
      <c r="A12" s="375">
        <v>2324</v>
      </c>
      <c r="B12" s="104"/>
      <c r="C12" s="15"/>
      <c r="D12" s="15"/>
      <c r="E12" s="15"/>
      <c r="F12" s="15"/>
      <c r="G12" s="19"/>
      <c r="H12" s="20"/>
      <c r="I12" s="20"/>
      <c r="J12" s="21"/>
      <c r="K12" s="6"/>
      <c r="L12" s="6"/>
      <c r="M12" s="43"/>
      <c r="N12" s="6"/>
      <c r="P12" s="22" t="s">
        <v>330</v>
      </c>
      <c r="Q12" s="23">
        <v>2.7900000000000001E-2</v>
      </c>
      <c r="R12" s="24" t="s">
        <v>331</v>
      </c>
      <c r="S12" s="25">
        <v>12.86</v>
      </c>
      <c r="T12" s="25">
        <v>6.35</v>
      </c>
      <c r="U12" s="25">
        <v>0.81</v>
      </c>
      <c r="V12" s="25">
        <v>1.47</v>
      </c>
      <c r="W12" s="25">
        <v>6.45</v>
      </c>
      <c r="X12" s="25" t="s">
        <v>332</v>
      </c>
      <c r="Y12" s="6"/>
    </row>
    <row r="13" spans="1:25">
      <c r="A13" s="376" t="s">
        <v>327</v>
      </c>
      <c r="B13" s="105"/>
      <c r="C13" s="20"/>
      <c r="D13" s="20"/>
      <c r="E13" s="20"/>
      <c r="F13" s="20"/>
      <c r="G13" s="20"/>
      <c r="H13" s="20"/>
      <c r="I13" s="20"/>
      <c r="J13" s="21"/>
      <c r="K13" s="6"/>
      <c r="L13" s="6"/>
      <c r="M13" s="43"/>
      <c r="N13" s="6"/>
      <c r="P13" s="22"/>
      <c r="Q13" s="23">
        <v>-3.7999999999999999E-2</v>
      </c>
      <c r="R13" s="123" t="s">
        <v>328</v>
      </c>
      <c r="S13" s="25"/>
      <c r="T13" s="25"/>
      <c r="U13" s="25"/>
      <c r="V13" s="25"/>
      <c r="W13" s="25"/>
      <c r="X13" s="25"/>
      <c r="Y13" s="6"/>
    </row>
    <row r="14" spans="1:25" ht="16.8">
      <c r="A14" s="29" t="s">
        <v>19</v>
      </c>
      <c r="B14" s="30" t="s">
        <v>103</v>
      </c>
      <c r="C14" s="30" t="s">
        <v>21</v>
      </c>
      <c r="D14" s="30" t="s">
        <v>22</v>
      </c>
      <c r="E14" s="30" t="s">
        <v>23</v>
      </c>
      <c r="F14" s="31"/>
      <c r="G14" s="32" t="s">
        <v>24</v>
      </c>
      <c r="H14" s="32" t="s">
        <v>25</v>
      </c>
      <c r="I14" s="33" t="s">
        <v>26</v>
      </c>
      <c r="J14" s="34" t="s">
        <v>104</v>
      </c>
      <c r="K14" s="35"/>
      <c r="L14" s="6"/>
      <c r="M14" s="43"/>
      <c r="N14" s="6"/>
      <c r="P14" s="22"/>
      <c r="Q14" s="22"/>
      <c r="R14" s="124" t="s">
        <v>333</v>
      </c>
      <c r="S14" s="25"/>
      <c r="T14" s="25"/>
      <c r="U14" s="25"/>
      <c r="V14" s="25"/>
      <c r="W14" s="25"/>
      <c r="X14" s="25"/>
      <c r="Y14" s="6"/>
    </row>
    <row r="15" spans="1:25">
      <c r="A15" s="36"/>
      <c r="B15" s="31"/>
      <c r="C15" s="31"/>
      <c r="D15" s="31"/>
      <c r="E15" s="31"/>
      <c r="F15" s="31"/>
      <c r="G15" s="37"/>
      <c r="H15" s="37"/>
      <c r="I15" s="37"/>
      <c r="J15" s="6"/>
      <c r="K15" s="6"/>
      <c r="L15" s="6"/>
      <c r="M15" s="43"/>
      <c r="N15" s="6"/>
      <c r="P15" s="22"/>
      <c r="Q15" s="112"/>
      <c r="R15" s="182"/>
      <c r="S15" s="25"/>
      <c r="T15" s="25"/>
      <c r="U15" s="25"/>
      <c r="V15" s="25"/>
      <c r="W15" s="25"/>
      <c r="X15" s="25"/>
      <c r="Y15" s="6"/>
    </row>
    <row r="16" spans="1:25">
      <c r="A16" s="39"/>
      <c r="B16" s="31"/>
      <c r="C16" s="31"/>
      <c r="D16" s="31"/>
      <c r="E16" s="31"/>
      <c r="F16" s="31"/>
      <c r="G16" s="37"/>
      <c r="H16" s="37"/>
      <c r="I16" s="37"/>
      <c r="J16" s="6"/>
      <c r="K16" s="6"/>
      <c r="L16" s="6"/>
      <c r="M16" s="43"/>
      <c r="N16" s="6"/>
      <c r="P16" s="22"/>
      <c r="Q16" s="22"/>
      <c r="R16" s="187" t="s">
        <v>505</v>
      </c>
      <c r="S16" s="186"/>
      <c r="T16" s="186"/>
      <c r="U16" s="186"/>
      <c r="V16" s="186"/>
      <c r="W16" s="186"/>
      <c r="X16" s="26"/>
      <c r="Y16" s="6"/>
    </row>
    <row r="17" spans="1:25">
      <c r="A17" s="36"/>
      <c r="B17" s="31"/>
      <c r="C17" s="31"/>
      <c r="D17" s="31"/>
      <c r="E17" s="31"/>
      <c r="F17" s="31" t="s">
        <v>28</v>
      </c>
      <c r="G17" s="37"/>
      <c r="H17" s="37"/>
      <c r="I17" s="37"/>
      <c r="J17" s="6"/>
      <c r="K17" s="6"/>
      <c r="L17" s="6"/>
      <c r="M17" s="43"/>
      <c r="N17" s="6"/>
      <c r="P17" s="22"/>
      <c r="Q17" s="22"/>
      <c r="R17" s="187" t="s">
        <v>506</v>
      </c>
      <c r="S17" s="186"/>
      <c r="T17" s="186"/>
      <c r="U17" s="186"/>
      <c r="V17" s="186"/>
      <c r="W17" s="186"/>
      <c r="X17" s="26"/>
      <c r="Y17" s="6"/>
    </row>
    <row r="18" spans="1:25">
      <c r="A18" s="40"/>
      <c r="B18" s="31"/>
      <c r="C18" s="31"/>
      <c r="D18" s="31"/>
      <c r="E18" s="31"/>
      <c r="F18" s="15"/>
      <c r="G18" s="37"/>
      <c r="H18" s="37"/>
      <c r="I18" s="37"/>
      <c r="J18" s="6"/>
      <c r="K18" s="6"/>
      <c r="L18" s="6"/>
      <c r="M18" s="43"/>
      <c r="N18" s="6"/>
      <c r="P18" s="22"/>
      <c r="Q18" s="22"/>
      <c r="R18" s="183" t="s">
        <v>510</v>
      </c>
      <c r="S18" s="180"/>
      <c r="T18" s="180"/>
      <c r="U18" s="180"/>
      <c r="V18" s="180"/>
      <c r="W18" s="180"/>
      <c r="X18" s="26"/>
      <c r="Y18" s="6"/>
    </row>
    <row r="19" spans="1:25" ht="16.8">
      <c r="A19" s="41" t="s">
        <v>105</v>
      </c>
      <c r="B19" s="42" t="s">
        <v>71</v>
      </c>
      <c r="C19" s="42" t="s">
        <v>106</v>
      </c>
      <c r="D19" s="42" t="s">
        <v>72</v>
      </c>
      <c r="E19" s="42" t="s">
        <v>5</v>
      </c>
      <c r="F19" s="43"/>
      <c r="G19" s="44" t="s">
        <v>107</v>
      </c>
      <c r="H19" s="44" t="s">
        <v>108</v>
      </c>
      <c r="I19" s="44" t="s">
        <v>74</v>
      </c>
      <c r="J19" s="45" t="s">
        <v>109</v>
      </c>
      <c r="K19" s="46"/>
      <c r="L19" s="47"/>
      <c r="M19" s="48"/>
      <c r="N19" s="6"/>
      <c r="P19" s="22"/>
      <c r="Q19" s="22"/>
      <c r="R19" s="183" t="s">
        <v>511</v>
      </c>
      <c r="S19" s="180"/>
      <c r="T19" s="180"/>
      <c r="U19" s="180"/>
      <c r="V19" s="180"/>
      <c r="W19" s="180"/>
      <c r="X19" s="26"/>
      <c r="Y19" s="6"/>
    </row>
    <row r="20" spans="1:25" ht="16.8">
      <c r="A20" s="36"/>
      <c r="B20" s="49"/>
      <c r="C20" s="49"/>
      <c r="D20" s="49"/>
      <c r="E20" s="49"/>
      <c r="F20" s="43"/>
      <c r="G20" s="50"/>
      <c r="H20" s="50"/>
      <c r="I20" s="50"/>
      <c r="J20" s="51" t="s">
        <v>38</v>
      </c>
      <c r="K20" s="52"/>
      <c r="L20" s="52"/>
      <c r="M20" s="223"/>
      <c r="N20" s="6"/>
      <c r="P20" s="22"/>
      <c r="Q20" s="22"/>
      <c r="R20" s="182"/>
      <c r="S20" s="25"/>
      <c r="T20" s="25"/>
      <c r="U20" s="25"/>
      <c r="V20" s="25"/>
      <c r="W20" s="25"/>
      <c r="X20" s="26"/>
      <c r="Y20" s="6"/>
    </row>
    <row r="21" spans="1:25" ht="16.8">
      <c r="A21" s="39"/>
      <c r="B21" s="49"/>
      <c r="C21" s="49"/>
      <c r="D21" s="49"/>
      <c r="E21" s="49"/>
      <c r="F21" s="43"/>
      <c r="G21" s="50"/>
      <c r="H21" s="50"/>
      <c r="I21" s="50"/>
      <c r="J21" s="45" t="s">
        <v>110</v>
      </c>
      <c r="K21" s="53"/>
      <c r="L21" s="53"/>
      <c r="M21" s="224"/>
      <c r="N21" s="6"/>
      <c r="P21" s="22"/>
      <c r="Q21" s="22"/>
      <c r="R21" s="24"/>
      <c r="S21" s="25"/>
      <c r="T21" s="25"/>
      <c r="U21" s="25"/>
      <c r="V21" s="25"/>
      <c r="W21" s="25"/>
      <c r="X21" s="26"/>
      <c r="Y21" s="6"/>
    </row>
    <row r="22" spans="1:25" ht="16.8">
      <c r="A22" s="36"/>
      <c r="B22" s="49"/>
      <c r="C22" s="49"/>
      <c r="D22" s="49"/>
      <c r="E22" s="49"/>
      <c r="F22" s="43"/>
      <c r="G22" s="50"/>
      <c r="H22" s="50"/>
      <c r="I22" s="50"/>
      <c r="J22" s="45" t="s">
        <v>40</v>
      </c>
      <c r="K22" s="54"/>
      <c r="L22" s="54"/>
      <c r="M22" s="22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15"/>
      <c r="C23" s="15"/>
      <c r="D23" s="15"/>
      <c r="E23" s="49"/>
      <c r="F23" s="49"/>
      <c r="G23" s="15"/>
      <c r="H23" s="56"/>
      <c r="I23" s="56"/>
      <c r="J23" s="45" t="s">
        <v>111</v>
      </c>
      <c r="K23" s="57"/>
      <c r="L23" s="53"/>
      <c r="M23" s="224"/>
      <c r="N23" s="6"/>
      <c r="P23" s="22"/>
      <c r="Q23" s="22"/>
      <c r="R23" s="24"/>
      <c r="S23" s="25"/>
      <c r="T23" s="25"/>
      <c r="U23" s="25"/>
      <c r="V23" s="25" t="s">
        <v>112</v>
      </c>
      <c r="W23" s="25"/>
      <c r="X23" s="55"/>
      <c r="Y23" s="6"/>
    </row>
    <row r="24" spans="1:25" ht="16.8">
      <c r="A24" s="58" t="s">
        <v>43</v>
      </c>
      <c r="B24" s="59" t="s">
        <v>113</v>
      </c>
      <c r="C24" s="59" t="s">
        <v>76</v>
      </c>
      <c r="D24" s="59" t="s">
        <v>114</v>
      </c>
      <c r="E24" s="60" t="s">
        <v>115</v>
      </c>
      <c r="F24" s="60"/>
      <c r="G24" s="61"/>
      <c r="H24" s="62"/>
      <c r="I24" s="63"/>
      <c r="J24" s="64"/>
      <c r="K24" s="65"/>
      <c r="L24" s="6"/>
      <c r="M24" s="43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66"/>
      <c r="C25" s="66"/>
      <c r="D25" s="66"/>
      <c r="E25" s="66"/>
      <c r="F25" s="66"/>
      <c r="G25" s="15"/>
      <c r="H25" s="15"/>
      <c r="I25" s="15"/>
      <c r="J25" s="67"/>
      <c r="K25" s="6"/>
      <c r="L25" s="6"/>
      <c r="M25" s="43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9"/>
      <c r="B26" s="66"/>
      <c r="C26" s="66"/>
      <c r="D26" s="66"/>
      <c r="E26" s="66"/>
      <c r="F26" s="66"/>
      <c r="G26" s="15"/>
      <c r="H26" s="15"/>
      <c r="I26" s="15"/>
      <c r="J26" s="67"/>
      <c r="K26" s="6"/>
      <c r="L26" s="6"/>
      <c r="M26" s="43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66"/>
      <c r="C27" s="66"/>
      <c r="D27" s="66"/>
      <c r="E27" s="66"/>
      <c r="F27" s="66"/>
      <c r="G27" s="15"/>
      <c r="H27" s="15"/>
      <c r="I27" s="15"/>
      <c r="J27" s="67"/>
      <c r="K27" s="6"/>
      <c r="L27" s="6"/>
      <c r="M27" s="43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>
      <c r="A28" s="40"/>
      <c r="B28" s="66"/>
      <c r="C28" s="66"/>
      <c r="D28" s="66"/>
      <c r="E28" s="66"/>
      <c r="F28" s="66"/>
      <c r="G28" s="15"/>
      <c r="H28" s="15"/>
      <c r="I28" s="15"/>
      <c r="J28" s="67"/>
      <c r="K28" s="6"/>
      <c r="L28" s="6"/>
      <c r="M28" s="43"/>
      <c r="N28" s="6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6.8">
      <c r="A29" s="68" t="s">
        <v>116</v>
      </c>
      <c r="B29" s="69" t="s">
        <v>117</v>
      </c>
      <c r="C29" s="69" t="s">
        <v>118</v>
      </c>
      <c r="D29" s="69" t="s">
        <v>119</v>
      </c>
      <c r="E29" s="69" t="s">
        <v>52</v>
      </c>
      <c r="F29" s="70" t="s">
        <v>80</v>
      </c>
      <c r="G29" s="71"/>
      <c r="H29" s="72"/>
      <c r="I29" s="73"/>
      <c r="J29" s="74"/>
      <c r="K29" s="5"/>
      <c r="L29" s="5"/>
      <c r="M29" s="77"/>
      <c r="N29" s="6"/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 ht="19.8">
      <c r="A30" s="36"/>
      <c r="B30" s="75"/>
      <c r="C30" s="75"/>
      <c r="D30" s="75"/>
      <c r="E30" s="75"/>
      <c r="F30" s="76" t="s">
        <v>120</v>
      </c>
      <c r="G30" s="77"/>
      <c r="H30" s="77"/>
      <c r="I30" s="77"/>
      <c r="J30" s="74"/>
      <c r="K30" s="5"/>
      <c r="L30" s="5"/>
      <c r="M30" s="77"/>
      <c r="N30" s="6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 ht="19.8">
      <c r="A31" s="39"/>
      <c r="B31" s="75"/>
      <c r="C31" s="75"/>
      <c r="D31" s="75"/>
      <c r="E31" s="75"/>
      <c r="F31" s="78" t="s">
        <v>55</v>
      </c>
      <c r="G31" s="77"/>
      <c r="H31" s="77"/>
      <c r="I31" s="77"/>
      <c r="J31" s="74"/>
      <c r="K31" s="5"/>
      <c r="L31" s="5"/>
      <c r="M31" s="77"/>
      <c r="N31" s="6"/>
      <c r="P31" s="22"/>
      <c r="Q31" s="22"/>
      <c r="R31" s="24"/>
      <c r="S31" s="25"/>
      <c r="T31" s="25"/>
      <c r="U31" s="25"/>
      <c r="V31" s="25"/>
      <c r="W31" s="25"/>
      <c r="X31" s="55"/>
      <c r="Y31" s="6"/>
    </row>
    <row r="32" spans="1:25" ht="16.8">
      <c r="A32" s="36"/>
      <c r="B32" s="75"/>
      <c r="C32" s="75"/>
      <c r="D32" s="75"/>
      <c r="E32" s="75"/>
      <c r="F32" s="79"/>
      <c r="G32" s="79"/>
      <c r="H32" s="77"/>
      <c r="I32" s="77"/>
      <c r="J32" s="74"/>
      <c r="K32" s="5"/>
      <c r="L32" s="5"/>
      <c r="M32" s="77"/>
      <c r="N32" s="6"/>
      <c r="P32" s="22"/>
      <c r="Q32" s="22"/>
      <c r="R32" s="24"/>
      <c r="S32" s="25"/>
      <c r="T32" s="25"/>
      <c r="U32" s="25"/>
      <c r="V32" s="25"/>
      <c r="W32" s="25"/>
      <c r="X32" s="55"/>
      <c r="Y32" s="6"/>
    </row>
    <row r="33" spans="1:25">
      <c r="A33" s="36"/>
      <c r="B33" s="75"/>
      <c r="C33" s="75"/>
      <c r="D33" s="75"/>
      <c r="E33" s="75"/>
      <c r="F33" s="75"/>
      <c r="G33" s="75"/>
      <c r="H33" s="15"/>
      <c r="I33" s="15"/>
      <c r="J33" s="67"/>
      <c r="K33" s="6"/>
      <c r="L33" s="6"/>
      <c r="M33" s="43"/>
      <c r="N33" s="6"/>
      <c r="P33" s="22"/>
      <c r="Q33" s="22"/>
      <c r="R33" s="24"/>
      <c r="S33" s="25"/>
      <c r="T33" s="25"/>
      <c r="U33" s="25"/>
      <c r="V33" s="25"/>
      <c r="W33" s="25"/>
      <c r="X33" s="55"/>
      <c r="Y33" s="6"/>
    </row>
    <row r="34" spans="1:25">
      <c r="A34" s="36"/>
      <c r="B34" s="15"/>
      <c r="C34" s="15"/>
      <c r="D34" s="15"/>
      <c r="E34" s="15"/>
      <c r="F34" s="15"/>
      <c r="G34" s="15"/>
      <c r="H34" s="15"/>
      <c r="I34" s="15"/>
      <c r="J34" s="67"/>
      <c r="K34" s="6"/>
      <c r="L34" s="6"/>
      <c r="M34" s="43"/>
      <c r="N34" s="6"/>
      <c r="P34" s="22"/>
      <c r="Q34" s="22"/>
      <c r="R34" s="24"/>
      <c r="S34" s="25"/>
      <c r="T34" s="25"/>
      <c r="U34" s="25"/>
      <c r="V34" s="25"/>
      <c r="W34" s="25"/>
      <c r="X34" s="55"/>
      <c r="Y34" s="6"/>
    </row>
    <row r="35" spans="1:25">
      <c r="A35" s="36"/>
      <c r="B35" s="15"/>
      <c r="C35" s="15"/>
      <c r="D35" s="15"/>
      <c r="E35" s="15"/>
      <c r="F35" s="15"/>
      <c r="G35" s="15"/>
      <c r="H35" s="15"/>
      <c r="I35" s="15"/>
      <c r="J35" s="67"/>
      <c r="K35" s="6"/>
      <c r="L35" s="6"/>
      <c r="M35" s="43"/>
      <c r="N35" s="6"/>
      <c r="P35" s="22"/>
      <c r="Q35" s="22"/>
      <c r="R35" s="24"/>
      <c r="S35" s="25"/>
      <c r="T35" s="25"/>
      <c r="U35" s="25"/>
      <c r="V35" s="25"/>
      <c r="W35" s="25"/>
      <c r="X35" s="55"/>
      <c r="Y35" s="6"/>
    </row>
    <row r="36" spans="1:25">
      <c r="A36" s="36"/>
      <c r="B36" s="15"/>
      <c r="C36" s="15"/>
      <c r="D36" s="20"/>
      <c r="E36" s="20"/>
      <c r="F36" s="20"/>
      <c r="G36" s="20"/>
      <c r="H36" s="20"/>
      <c r="I36" s="20"/>
      <c r="J36" s="21"/>
      <c r="K36" s="6"/>
      <c r="L36" s="6"/>
      <c r="M36" s="43"/>
      <c r="N36" s="6"/>
      <c r="P36" s="22"/>
      <c r="Q36" s="22"/>
      <c r="R36" s="24"/>
      <c r="S36" s="25"/>
      <c r="T36" s="25"/>
      <c r="U36" s="25"/>
      <c r="V36" s="25"/>
      <c r="W36" s="25"/>
      <c r="X36" s="55"/>
      <c r="Y36" s="6"/>
    </row>
    <row r="37" spans="1:25" ht="16.8" thickBot="1">
      <c r="A37" s="80"/>
      <c r="B37" s="20"/>
      <c r="C37" s="20"/>
      <c r="D37" s="20"/>
      <c r="E37" s="81"/>
      <c r="F37" s="82"/>
      <c r="G37" s="81"/>
      <c r="H37" s="81"/>
      <c r="I37" s="81"/>
      <c r="J37" s="81"/>
      <c r="K37" s="81"/>
      <c r="L37" s="81"/>
      <c r="M37" s="82"/>
      <c r="N37" s="81"/>
      <c r="P37" s="22"/>
      <c r="Q37" s="22"/>
      <c r="R37" s="24"/>
      <c r="S37" s="25"/>
      <c r="T37" s="25"/>
      <c r="U37" s="25"/>
      <c r="V37" s="25"/>
      <c r="W37" s="25"/>
      <c r="X37" s="55"/>
      <c r="Y37" s="6"/>
    </row>
    <row r="38" spans="1:25" ht="17.399999999999999" thickBot="1">
      <c r="A38" s="234" t="s">
        <v>1</v>
      </c>
      <c r="B38" s="86" t="s">
        <v>121</v>
      </c>
      <c r="C38" s="86" t="s">
        <v>60</v>
      </c>
      <c r="D38" s="235" t="s">
        <v>122</v>
      </c>
      <c r="E38" s="230" t="s">
        <v>123</v>
      </c>
      <c r="F38" s="230" t="s">
        <v>124</v>
      </c>
      <c r="G38" s="230" t="s">
        <v>60</v>
      </c>
      <c r="H38" s="231" t="s">
        <v>125</v>
      </c>
      <c r="I38" s="230" t="s">
        <v>126</v>
      </c>
      <c r="J38" s="230" t="s">
        <v>84</v>
      </c>
      <c r="K38" s="226" t="s">
        <v>127</v>
      </c>
      <c r="L38" s="226" t="s">
        <v>128</v>
      </c>
      <c r="M38" s="227" t="s">
        <v>66</v>
      </c>
      <c r="N38" s="90" t="s">
        <v>67</v>
      </c>
      <c r="P38" s="22"/>
      <c r="Q38" s="22"/>
      <c r="R38" s="24"/>
      <c r="S38" s="25"/>
      <c r="T38" s="25"/>
      <c r="U38" s="25"/>
      <c r="V38" s="25"/>
      <c r="W38" s="25"/>
      <c r="X38" s="55"/>
      <c r="Y38" s="6"/>
    </row>
    <row r="39" spans="1:25">
      <c r="A39" s="328" t="s">
        <v>334</v>
      </c>
      <c r="B39" s="257">
        <v>18.5</v>
      </c>
      <c r="C39" s="257">
        <v>20</v>
      </c>
      <c r="D39" s="257">
        <v>18520</v>
      </c>
      <c r="E39" s="424" t="s">
        <v>620</v>
      </c>
      <c r="F39" s="425">
        <v>19150</v>
      </c>
      <c r="G39" s="425">
        <v>20</v>
      </c>
      <c r="H39" s="425">
        <v>57</v>
      </c>
      <c r="I39" s="425">
        <f>SUM(C39+G39+H39)</f>
        <v>97</v>
      </c>
      <c r="J39" s="426">
        <f>SUM(F39-G39-H39)</f>
        <v>19073</v>
      </c>
      <c r="K39" s="427">
        <f>SUM(J39-D39)</f>
        <v>553</v>
      </c>
      <c r="L39" s="428">
        <f>SUM(K39/(F39+I39)*100)</f>
        <v>2.8731750402660157</v>
      </c>
      <c r="M39" s="229" t="s">
        <v>621</v>
      </c>
      <c r="N39" s="65" t="s">
        <v>648</v>
      </c>
      <c r="P39" s="22"/>
      <c r="Q39" s="22"/>
      <c r="R39" s="24"/>
      <c r="S39" s="25"/>
      <c r="T39" s="25"/>
      <c r="U39" s="25"/>
      <c r="V39" s="25"/>
      <c r="W39" s="25"/>
      <c r="X39" s="55"/>
      <c r="Y39" s="6"/>
    </row>
    <row r="40" spans="1:25" ht="16.8">
      <c r="A40" s="661" t="s">
        <v>1395</v>
      </c>
      <c r="B40" s="662" t="s">
        <v>1396</v>
      </c>
      <c r="C40" s="662">
        <v>42</v>
      </c>
      <c r="D40" s="662">
        <v>49642</v>
      </c>
      <c r="E40" s="680"/>
      <c r="F40" s="667"/>
      <c r="G40" s="667"/>
      <c r="H40" s="667"/>
      <c r="I40" s="667"/>
      <c r="J40" s="667"/>
      <c r="K40" s="1106"/>
      <c r="L40" s="1106"/>
      <c r="M40" s="655"/>
      <c r="N40" s="6"/>
      <c r="P40" s="100"/>
      <c r="Q40" s="100"/>
      <c r="R40" s="101"/>
      <c r="S40" s="102"/>
      <c r="T40" s="102"/>
      <c r="U40" s="102"/>
      <c r="V40" s="102"/>
      <c r="W40" s="102"/>
      <c r="X40" s="103"/>
      <c r="Y40" s="81"/>
    </row>
    <row r="41" spans="1:25" ht="16.8">
      <c r="A41" s="661" t="s">
        <v>1395</v>
      </c>
      <c r="B41" s="662" t="s">
        <v>1396</v>
      </c>
      <c r="C41" s="1">
        <v>42</v>
      </c>
      <c r="D41" s="1">
        <v>49642</v>
      </c>
      <c r="E41" s="532"/>
      <c r="F41" s="321"/>
      <c r="G41" s="321"/>
      <c r="H41" s="321"/>
      <c r="I41" s="321"/>
      <c r="J41" s="321"/>
      <c r="K41" s="319"/>
      <c r="L41" s="319"/>
      <c r="M41" s="363"/>
      <c r="N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16.8">
      <c r="A42" s="681"/>
      <c r="B42" s="1">
        <v>23.15</v>
      </c>
      <c r="C42" s="1">
        <v>20</v>
      </c>
      <c r="D42" s="1">
        <v>23170</v>
      </c>
      <c r="E42" s="322"/>
      <c r="F42" s="321"/>
      <c r="G42" s="321"/>
      <c r="H42" s="321"/>
      <c r="I42" s="321"/>
      <c r="J42" s="321"/>
      <c r="K42" s="687"/>
      <c r="L42" s="319"/>
      <c r="M42" s="363"/>
      <c r="N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ht="16.8">
      <c r="A43" s="681"/>
      <c r="B43" s="1">
        <v>23.85</v>
      </c>
      <c r="C43" s="1">
        <v>20</v>
      </c>
      <c r="D43" s="1">
        <v>23870</v>
      </c>
      <c r="E43" s="322" t="s">
        <v>1524</v>
      </c>
      <c r="F43" s="321" t="s">
        <v>1532</v>
      </c>
      <c r="G43" s="321">
        <v>55</v>
      </c>
      <c r="H43" s="321">
        <v>193</v>
      </c>
      <c r="I43" s="321"/>
      <c r="J43" s="321"/>
      <c r="K43" s="687">
        <v>-10061</v>
      </c>
      <c r="L43" s="319"/>
      <c r="M43" s="363"/>
      <c r="N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ht="16.8">
      <c r="A44" s="681"/>
      <c r="B44" s="1"/>
      <c r="C44" s="1"/>
      <c r="D44" s="1"/>
      <c r="E44" s="532"/>
      <c r="F44" s="321" t="s">
        <v>1533</v>
      </c>
      <c r="G44" s="321">
        <v>55</v>
      </c>
      <c r="H44" s="321">
        <v>193</v>
      </c>
      <c r="I44" s="321"/>
      <c r="J44" s="321"/>
      <c r="K44" s="687">
        <v>-7759</v>
      </c>
      <c r="L44" s="319"/>
      <c r="M44" s="363"/>
      <c r="N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16.8">
      <c r="A45" s="681"/>
      <c r="B45" s="1"/>
      <c r="C45" s="1"/>
      <c r="D45" s="1"/>
      <c r="E45" s="532"/>
      <c r="F45" s="321"/>
      <c r="G45" s="321"/>
      <c r="H45" s="321"/>
      <c r="I45" s="321"/>
      <c r="J45" s="321"/>
      <c r="K45" s="687">
        <f>SUM(K43:K44)</f>
        <v>-17820</v>
      </c>
      <c r="L45" s="319"/>
      <c r="M45" s="363"/>
      <c r="N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6.8">
      <c r="A46" s="681"/>
      <c r="B46" s="1"/>
      <c r="C46" s="1"/>
      <c r="D46" s="1"/>
      <c r="E46" s="532"/>
      <c r="F46" s="321"/>
      <c r="G46" s="321"/>
      <c r="H46" s="321"/>
      <c r="I46" s="321"/>
      <c r="J46" s="321"/>
      <c r="K46" s="687"/>
      <c r="L46" s="319"/>
      <c r="M46" s="363"/>
      <c r="N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16.8">
      <c r="A47" s="681"/>
      <c r="B47" s="1"/>
      <c r="C47" s="1" t="s">
        <v>1397</v>
      </c>
      <c r="D47" s="1"/>
      <c r="E47" s="532"/>
      <c r="F47" s="321"/>
      <c r="G47" s="321"/>
      <c r="H47" s="321"/>
      <c r="I47" s="321"/>
      <c r="J47" s="321"/>
      <c r="K47" s="319"/>
      <c r="L47" s="319"/>
      <c r="M47" s="363"/>
      <c r="N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ht="16.8">
      <c r="A48" s="681"/>
      <c r="B48" s="1"/>
      <c r="C48" s="1"/>
      <c r="D48" s="1"/>
      <c r="E48" s="532"/>
      <c r="F48" s="321"/>
      <c r="G48" s="321"/>
      <c r="H48" s="321"/>
      <c r="I48" s="321"/>
      <c r="J48" s="321"/>
      <c r="K48" s="319"/>
      <c r="L48" s="319"/>
      <c r="M48" s="363"/>
      <c r="N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6.8">
      <c r="A49" s="681"/>
      <c r="B49" s="1"/>
      <c r="C49" s="1"/>
      <c r="D49" s="1"/>
      <c r="E49" s="532"/>
      <c r="F49" s="321"/>
      <c r="G49" s="321"/>
      <c r="H49" s="321"/>
      <c r="I49" s="321"/>
      <c r="J49" s="321"/>
      <c r="K49" s="319"/>
      <c r="L49" s="319"/>
      <c r="M49" s="363"/>
      <c r="N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6.8">
      <c r="A50" s="681"/>
      <c r="B50" s="1"/>
      <c r="C50" s="1"/>
      <c r="D50" s="1"/>
      <c r="E50" s="532"/>
      <c r="F50" s="321"/>
      <c r="G50" s="321"/>
      <c r="H50" s="321"/>
      <c r="I50" s="321"/>
      <c r="J50" s="321"/>
      <c r="K50" s="319"/>
      <c r="L50" s="319"/>
      <c r="M50" s="363"/>
      <c r="N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16.8">
      <c r="A51" s="681"/>
      <c r="B51" s="1"/>
      <c r="C51" s="1"/>
      <c r="D51" s="1"/>
      <c r="E51" s="564"/>
      <c r="F51" s="319"/>
      <c r="G51" s="319"/>
      <c r="H51" s="319"/>
      <c r="I51" s="319"/>
      <c r="J51" s="319"/>
      <c r="K51" s="319"/>
      <c r="L51" s="319"/>
      <c r="M51" s="363"/>
      <c r="N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16.8">
      <c r="A52" s="681"/>
      <c r="B52" s="1"/>
      <c r="C52" s="1"/>
      <c r="D52" s="1"/>
      <c r="E52" s="564"/>
      <c r="F52" s="319"/>
      <c r="G52" s="319"/>
      <c r="H52" s="319"/>
      <c r="I52" s="319"/>
      <c r="J52" s="319"/>
      <c r="K52" s="319"/>
      <c r="L52" s="319"/>
      <c r="M52" s="363"/>
      <c r="N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16.8">
      <c r="A53" s="681"/>
      <c r="B53" s="60"/>
      <c r="C53" s="60"/>
      <c r="D53" s="60"/>
      <c r="E53" s="319"/>
      <c r="F53" s="319"/>
      <c r="G53" s="319"/>
      <c r="H53" s="319"/>
      <c r="I53" s="319"/>
      <c r="J53" s="319"/>
      <c r="K53" s="319"/>
      <c r="L53" s="319"/>
      <c r="M53" s="363"/>
      <c r="N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16.8">
      <c r="A54" s="319"/>
      <c r="B54" s="584"/>
      <c r="C54" s="584"/>
      <c r="D54" s="584"/>
      <c r="E54" s="319"/>
      <c r="F54" s="319"/>
      <c r="G54" s="319"/>
      <c r="H54" s="319"/>
      <c r="I54" s="319"/>
      <c r="J54" s="319"/>
      <c r="K54" s="319"/>
      <c r="L54" s="319"/>
      <c r="M54" s="363"/>
      <c r="N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16.8">
      <c r="A55" s="319"/>
      <c r="B55" s="584"/>
      <c r="C55" s="584"/>
      <c r="D55" s="584"/>
      <c r="E55" s="319"/>
      <c r="F55" s="319"/>
      <c r="G55" s="319"/>
      <c r="H55" s="319"/>
      <c r="I55" s="319"/>
      <c r="J55" s="319"/>
      <c r="K55" s="319"/>
      <c r="L55" s="319"/>
      <c r="M55" s="363"/>
      <c r="N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2"/>
      <c r="N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2"/>
      <c r="N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2"/>
      <c r="N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16.8">
      <c r="A59" s="1" t="s">
        <v>87</v>
      </c>
      <c r="B59" s="1" t="s">
        <v>1</v>
      </c>
      <c r="C59" s="1" t="s">
        <v>88</v>
      </c>
      <c r="D59" s="1" t="s">
        <v>3</v>
      </c>
      <c r="E59" s="1" t="s">
        <v>89</v>
      </c>
      <c r="F59" s="1" t="s">
        <v>90</v>
      </c>
      <c r="G59" s="2" t="s">
        <v>91</v>
      </c>
      <c r="H59" s="3"/>
      <c r="I59" s="4"/>
      <c r="J59" s="4"/>
      <c r="K59" s="5"/>
      <c r="L59" s="6"/>
      <c r="M59" s="43"/>
      <c r="N59" s="6"/>
      <c r="P59" s="8" t="s">
        <v>92</v>
      </c>
      <c r="Q59" s="9"/>
      <c r="R59" s="10"/>
      <c r="S59" s="11"/>
      <c r="T59" s="11"/>
      <c r="U59" s="11"/>
      <c r="V59" s="11"/>
      <c r="W59" s="11"/>
      <c r="X59" s="12"/>
      <c r="Y59" s="9"/>
    </row>
    <row r="60" spans="1:25" ht="16.8">
      <c r="A60" s="374" t="s">
        <v>296</v>
      </c>
      <c r="B60" s="14"/>
      <c r="C60" s="15"/>
      <c r="D60" s="15"/>
      <c r="E60" s="15"/>
      <c r="F60" s="15"/>
      <c r="G60" s="2" t="s">
        <v>8</v>
      </c>
      <c r="H60" s="16"/>
      <c r="I60" s="17"/>
      <c r="J60" s="18"/>
      <c r="K60" s="5"/>
      <c r="L60" s="6"/>
      <c r="M60" s="43"/>
      <c r="N60" s="6"/>
      <c r="P60" s="11" t="s">
        <v>93</v>
      </c>
      <c r="Q60" s="9" t="s">
        <v>94</v>
      </c>
      <c r="R60" s="10" t="s">
        <v>95</v>
      </c>
      <c r="S60" s="11" t="s">
        <v>96</v>
      </c>
      <c r="T60" s="11" t="s">
        <v>97</v>
      </c>
      <c r="U60" s="11" t="s">
        <v>98</v>
      </c>
      <c r="V60" s="11" t="s">
        <v>99</v>
      </c>
      <c r="W60" s="11" t="s">
        <v>100</v>
      </c>
      <c r="X60" s="12" t="s">
        <v>101</v>
      </c>
      <c r="Y60" s="9" t="s">
        <v>102</v>
      </c>
    </row>
    <row r="61" spans="1:25">
      <c r="A61" s="375">
        <v>2356</v>
      </c>
      <c r="B61" s="104"/>
      <c r="C61" s="15"/>
      <c r="D61" s="15"/>
      <c r="E61" s="15"/>
      <c r="F61" s="15"/>
      <c r="G61" s="19"/>
      <c r="H61" s="20"/>
      <c r="I61" s="20"/>
      <c r="J61" s="21"/>
      <c r="K61" s="6"/>
      <c r="L61" s="6"/>
      <c r="M61" s="43"/>
      <c r="N61" s="6"/>
      <c r="P61" s="22" t="s">
        <v>302</v>
      </c>
      <c r="Q61" s="23">
        <v>2.7900000000000001E-2</v>
      </c>
      <c r="R61" s="24" t="s">
        <v>298</v>
      </c>
      <c r="S61" s="25">
        <v>11.21</v>
      </c>
      <c r="T61" s="25">
        <v>5.83</v>
      </c>
      <c r="U61" s="25">
        <v>1.45</v>
      </c>
      <c r="V61" s="25">
        <v>1.99</v>
      </c>
      <c r="W61" s="25">
        <v>12.11</v>
      </c>
      <c r="X61" s="25">
        <v>-12.6</v>
      </c>
      <c r="Y61" s="6"/>
    </row>
    <row r="62" spans="1:25">
      <c r="A62" s="368" t="s">
        <v>297</v>
      </c>
      <c r="B62" s="105"/>
      <c r="C62" s="20"/>
      <c r="D62" s="20"/>
      <c r="E62" s="20"/>
      <c r="F62" s="20"/>
      <c r="G62" s="20"/>
      <c r="H62" s="20"/>
      <c r="I62" s="20"/>
      <c r="J62" s="21"/>
      <c r="K62" s="6"/>
      <c r="L62" s="6"/>
      <c r="M62" s="43"/>
      <c r="N62" s="6"/>
      <c r="P62" s="22"/>
      <c r="Q62" s="23">
        <v>2.7300000000000001E-2</v>
      </c>
      <c r="R62" s="25" t="s">
        <v>299</v>
      </c>
      <c r="S62" s="25"/>
      <c r="T62" s="25"/>
      <c r="U62" s="25"/>
      <c r="V62" s="25"/>
      <c r="W62" s="25"/>
      <c r="X62" s="25"/>
      <c r="Y62" s="6"/>
    </row>
    <row r="63" spans="1:25" ht="16.8">
      <c r="A63" s="29" t="s">
        <v>19</v>
      </c>
      <c r="B63" s="30" t="s">
        <v>103</v>
      </c>
      <c r="C63" s="30" t="s">
        <v>21</v>
      </c>
      <c r="D63" s="30" t="s">
        <v>22</v>
      </c>
      <c r="E63" s="30" t="s">
        <v>23</v>
      </c>
      <c r="F63" s="31"/>
      <c r="G63" s="32" t="s">
        <v>24</v>
      </c>
      <c r="H63" s="32" t="s">
        <v>25</v>
      </c>
      <c r="I63" s="33" t="s">
        <v>26</v>
      </c>
      <c r="J63" s="34" t="s">
        <v>104</v>
      </c>
      <c r="K63" s="35"/>
      <c r="L63" s="6"/>
      <c r="M63" s="43"/>
      <c r="N63" s="6"/>
      <c r="P63" s="22"/>
      <c r="Q63" s="110">
        <v>-4.0300000000000002E-2</v>
      </c>
      <c r="R63" s="111" t="s">
        <v>300</v>
      </c>
      <c r="S63" s="25"/>
      <c r="T63" s="25"/>
      <c r="U63" s="25"/>
      <c r="V63" s="25"/>
      <c r="W63" s="25"/>
      <c r="X63" s="25"/>
      <c r="Y63" s="6"/>
    </row>
    <row r="64" spans="1:25">
      <c r="A64" s="36"/>
      <c r="B64" s="31"/>
      <c r="C64" s="31"/>
      <c r="D64" s="31"/>
      <c r="E64" s="31"/>
      <c r="F64" s="31"/>
      <c r="G64" s="37"/>
      <c r="H64" s="37"/>
      <c r="I64" s="37"/>
      <c r="J64" s="6"/>
      <c r="K64" s="6"/>
      <c r="L64" s="6"/>
      <c r="M64" s="43"/>
      <c r="N64" s="6"/>
      <c r="P64" s="22"/>
      <c r="Q64" s="112">
        <v>-3.95E-2</v>
      </c>
      <c r="R64" s="113" t="s">
        <v>301</v>
      </c>
      <c r="S64" s="25"/>
      <c r="T64" s="25"/>
      <c r="U64" s="25"/>
      <c r="V64" s="25"/>
      <c r="W64" s="25"/>
      <c r="X64" s="25"/>
      <c r="Y64" s="6"/>
    </row>
    <row r="65" spans="1:25">
      <c r="A65" s="39"/>
      <c r="B65" s="31"/>
      <c r="C65" s="31"/>
      <c r="D65" s="31"/>
      <c r="E65" s="31"/>
      <c r="F65" s="31"/>
      <c r="G65" s="37"/>
      <c r="H65" s="37"/>
      <c r="I65" s="37"/>
      <c r="J65" s="6"/>
      <c r="K65" s="6"/>
      <c r="L65" s="6"/>
      <c r="M65" s="43"/>
      <c r="N65" s="6"/>
      <c r="P65" s="22"/>
      <c r="Q65" s="22"/>
      <c r="R65" s="191" t="s">
        <v>498</v>
      </c>
      <c r="S65" s="25"/>
      <c r="T65" s="25"/>
      <c r="U65" s="25"/>
      <c r="V65" s="25"/>
      <c r="W65" s="25"/>
      <c r="X65" s="26"/>
      <c r="Y65" s="6"/>
    </row>
    <row r="66" spans="1:25">
      <c r="A66" s="36"/>
      <c r="B66" s="31"/>
      <c r="C66" s="31"/>
      <c r="D66" s="31"/>
      <c r="E66" s="31"/>
      <c r="F66" s="31" t="s">
        <v>28</v>
      </c>
      <c r="G66" s="37"/>
      <c r="H66" s="37"/>
      <c r="I66" s="37"/>
      <c r="J66" s="6"/>
      <c r="K66" s="6"/>
      <c r="L66" s="6"/>
      <c r="M66" s="43"/>
      <c r="N66" s="6"/>
      <c r="P66" s="22"/>
      <c r="Q66" s="22"/>
      <c r="R66" s="187" t="s">
        <v>499</v>
      </c>
      <c r="S66" s="186"/>
      <c r="T66" s="186"/>
      <c r="U66" s="186"/>
      <c r="V66" s="186"/>
      <c r="W66" s="25"/>
      <c r="X66" s="26"/>
      <c r="Y66" s="6"/>
    </row>
    <row r="67" spans="1:25">
      <c r="A67" s="40"/>
      <c r="B67" s="31"/>
      <c r="C67" s="31"/>
      <c r="D67" s="31"/>
      <c r="E67" s="31"/>
      <c r="F67" s="15"/>
      <c r="G67" s="37"/>
      <c r="H67" s="37"/>
      <c r="I67" s="37"/>
      <c r="J67" s="6"/>
      <c r="K67" s="6"/>
      <c r="L67" s="6"/>
      <c r="M67" s="43"/>
      <c r="N67" s="6"/>
      <c r="P67" s="25"/>
      <c r="Q67" s="25"/>
      <c r="R67" s="187" t="s">
        <v>500</v>
      </c>
      <c r="S67" s="186"/>
      <c r="T67" s="186"/>
      <c r="U67" s="186"/>
      <c r="V67" s="186"/>
      <c r="W67" s="25"/>
      <c r="X67" s="25"/>
      <c r="Y67" s="25"/>
    </row>
    <row r="68" spans="1:25" ht="16.8">
      <c r="A68" s="41" t="s">
        <v>105</v>
      </c>
      <c r="B68" s="42" t="s">
        <v>71</v>
      </c>
      <c r="C68" s="42" t="s">
        <v>106</v>
      </c>
      <c r="D68" s="42" t="s">
        <v>72</v>
      </c>
      <c r="E68" s="42" t="s">
        <v>5</v>
      </c>
      <c r="F68" s="43"/>
      <c r="G68" s="44" t="s">
        <v>107</v>
      </c>
      <c r="H68" s="44" t="s">
        <v>108</v>
      </c>
      <c r="I68" s="44" t="s">
        <v>74</v>
      </c>
      <c r="J68" s="45" t="s">
        <v>109</v>
      </c>
      <c r="K68" s="46"/>
      <c r="L68" s="47"/>
      <c r="M68" s="48"/>
      <c r="N68" s="6"/>
      <c r="P68" s="25"/>
      <c r="Q68" s="25"/>
      <c r="R68" s="216" t="s">
        <v>501</v>
      </c>
      <c r="S68" s="186"/>
      <c r="T68" s="186"/>
      <c r="U68" s="186"/>
      <c r="V68" s="186"/>
      <c r="W68" s="25"/>
      <c r="X68" s="25"/>
      <c r="Y68" s="25"/>
    </row>
    <row r="69" spans="1:25" ht="16.8">
      <c r="A69" s="36"/>
      <c r="B69" s="49"/>
      <c r="C69" s="49"/>
      <c r="D69" s="49"/>
      <c r="E69" s="49"/>
      <c r="F69" s="43"/>
      <c r="G69" s="50"/>
      <c r="H69" s="50"/>
      <c r="I69" s="50"/>
      <c r="J69" s="51" t="s">
        <v>38</v>
      </c>
      <c r="K69" s="52"/>
      <c r="L69" s="52"/>
      <c r="M69" s="223"/>
      <c r="N69" s="6"/>
      <c r="P69" s="25"/>
      <c r="Q69" s="25"/>
      <c r="R69" s="24"/>
      <c r="S69" s="25"/>
      <c r="T69" s="25"/>
      <c r="U69" s="25"/>
      <c r="V69" s="25"/>
      <c r="W69" s="25"/>
      <c r="X69" s="25"/>
      <c r="Y69" s="25"/>
    </row>
    <row r="70" spans="1:25" ht="16.8">
      <c r="A70" s="39"/>
      <c r="B70" s="49"/>
      <c r="C70" s="49"/>
      <c r="D70" s="49"/>
      <c r="E70" s="49"/>
      <c r="F70" s="43"/>
      <c r="G70" s="50"/>
      <c r="H70" s="50"/>
      <c r="I70" s="50"/>
      <c r="J70" s="45" t="s">
        <v>110</v>
      </c>
      <c r="K70" s="53"/>
      <c r="L70" s="53"/>
      <c r="M70" s="224"/>
      <c r="N70" s="6"/>
      <c r="P70" s="25"/>
      <c r="Q70" s="25"/>
      <c r="R70" s="24"/>
      <c r="S70" s="25"/>
      <c r="T70" s="25"/>
      <c r="U70" s="25"/>
      <c r="V70" s="25"/>
      <c r="W70" s="25"/>
      <c r="X70" s="25"/>
      <c r="Y70" s="25"/>
    </row>
    <row r="71" spans="1:25" ht="16.8">
      <c r="A71" s="36"/>
      <c r="B71" s="49"/>
      <c r="C71" s="49"/>
      <c r="D71" s="49"/>
      <c r="E71" s="49"/>
      <c r="F71" s="43"/>
      <c r="G71" s="50"/>
      <c r="H71" s="50"/>
      <c r="I71" s="50"/>
      <c r="J71" s="45" t="s">
        <v>40</v>
      </c>
      <c r="K71" s="54"/>
      <c r="L71" s="54"/>
      <c r="M71" s="225"/>
      <c r="N71" s="6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6.8">
      <c r="A72" s="36"/>
      <c r="B72" s="15"/>
      <c r="C72" s="15"/>
      <c r="D72" s="15"/>
      <c r="E72" s="49"/>
      <c r="F72" s="49"/>
      <c r="G72" s="15"/>
      <c r="H72" s="56"/>
      <c r="I72" s="56"/>
      <c r="J72" s="45" t="s">
        <v>111</v>
      </c>
      <c r="K72" s="57"/>
      <c r="L72" s="53"/>
      <c r="M72" s="224"/>
      <c r="N72" s="6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6.8">
      <c r="A73" s="58" t="s">
        <v>43</v>
      </c>
      <c r="B73" s="59" t="s">
        <v>113</v>
      </c>
      <c r="C73" s="59" t="s">
        <v>76</v>
      </c>
      <c r="D73" s="59" t="s">
        <v>114</v>
      </c>
      <c r="E73" s="60" t="s">
        <v>115</v>
      </c>
      <c r="F73" s="60"/>
      <c r="G73" s="61"/>
      <c r="H73" s="62"/>
      <c r="I73" s="63"/>
      <c r="J73" s="64"/>
      <c r="K73" s="65"/>
      <c r="L73" s="6"/>
      <c r="M73" s="43"/>
      <c r="N73" s="6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>
      <c r="A74" s="36"/>
      <c r="B74" s="66"/>
      <c r="C74" s="66"/>
      <c r="D74" s="66"/>
      <c r="E74" s="66"/>
      <c r="F74" s="66"/>
      <c r="G74" s="15"/>
      <c r="H74" s="15"/>
      <c r="I74" s="15"/>
      <c r="J74" s="67"/>
      <c r="K74" s="6"/>
      <c r="L74" s="6"/>
      <c r="M74" s="43"/>
      <c r="N74" s="6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>
      <c r="A75" s="39"/>
      <c r="B75" s="66"/>
      <c r="C75" s="66"/>
      <c r="D75" s="66"/>
      <c r="E75" s="66"/>
      <c r="F75" s="66"/>
      <c r="G75" s="15"/>
      <c r="H75" s="15"/>
      <c r="I75" s="15"/>
      <c r="J75" s="67"/>
      <c r="K75" s="6"/>
      <c r="L75" s="6"/>
      <c r="M75" s="43"/>
      <c r="N75" s="6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>
      <c r="A76" s="36"/>
      <c r="B76" s="66"/>
      <c r="C76" s="66"/>
      <c r="D76" s="66"/>
      <c r="E76" s="66"/>
      <c r="F76" s="66"/>
      <c r="G76" s="15"/>
      <c r="H76" s="15"/>
      <c r="I76" s="15"/>
      <c r="J76" s="67"/>
      <c r="K76" s="6"/>
      <c r="L76" s="6"/>
      <c r="M76" s="43"/>
      <c r="N76" s="6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>
      <c r="A77" s="40"/>
      <c r="B77" s="66"/>
      <c r="C77" s="66"/>
      <c r="D77" s="66"/>
      <c r="E77" s="66"/>
      <c r="F77" s="66"/>
      <c r="G77" s="15"/>
      <c r="H77" s="15"/>
      <c r="I77" s="15"/>
      <c r="J77" s="67"/>
      <c r="K77" s="6"/>
      <c r="L77" s="6"/>
      <c r="M77" s="43"/>
      <c r="N77" s="6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6.8">
      <c r="A78" s="68" t="s">
        <v>116</v>
      </c>
      <c r="B78" s="69" t="s">
        <v>117</v>
      </c>
      <c r="C78" s="69" t="s">
        <v>118</v>
      </c>
      <c r="D78" s="69" t="s">
        <v>119</v>
      </c>
      <c r="E78" s="69" t="s">
        <v>52</v>
      </c>
      <c r="F78" s="70" t="s">
        <v>80</v>
      </c>
      <c r="G78" s="71"/>
      <c r="H78" s="72"/>
      <c r="I78" s="73"/>
      <c r="J78" s="74"/>
      <c r="K78" s="5"/>
      <c r="L78" s="5"/>
      <c r="M78" s="77"/>
      <c r="N78" s="6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9.8">
      <c r="A79" s="36"/>
      <c r="B79" s="75"/>
      <c r="C79" s="75"/>
      <c r="D79" s="75"/>
      <c r="E79" s="75"/>
      <c r="F79" s="76" t="s">
        <v>120</v>
      </c>
      <c r="G79" s="77"/>
      <c r="H79" s="77"/>
      <c r="I79" s="77"/>
      <c r="J79" s="74"/>
      <c r="K79" s="5"/>
      <c r="L79" s="5"/>
      <c r="M79" s="77"/>
      <c r="N79" s="6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9.8">
      <c r="A80" s="39"/>
      <c r="B80" s="75"/>
      <c r="C80" s="75"/>
      <c r="D80" s="75"/>
      <c r="E80" s="75"/>
      <c r="F80" s="78" t="s">
        <v>55</v>
      </c>
      <c r="G80" s="77"/>
      <c r="H80" s="77"/>
      <c r="I80" s="77"/>
      <c r="J80" s="74"/>
      <c r="K80" s="5"/>
      <c r="L80" s="5"/>
      <c r="M80" s="77"/>
      <c r="N80" s="6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6.8">
      <c r="A81" s="36"/>
      <c r="B81" s="75"/>
      <c r="C81" s="75"/>
      <c r="D81" s="75"/>
      <c r="E81" s="75"/>
      <c r="F81" s="79"/>
      <c r="G81" s="79"/>
      <c r="H81" s="77"/>
      <c r="I81" s="77"/>
      <c r="J81" s="74"/>
      <c r="K81" s="5"/>
      <c r="L81" s="5"/>
      <c r="M81" s="77"/>
      <c r="N81" s="6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>
      <c r="A82" s="36"/>
      <c r="B82" s="75"/>
      <c r="C82" s="75"/>
      <c r="D82" s="75"/>
      <c r="E82" s="75"/>
      <c r="F82" s="75"/>
      <c r="G82" s="75"/>
      <c r="H82" s="15"/>
      <c r="I82" s="15"/>
      <c r="J82" s="67"/>
      <c r="K82" s="6"/>
      <c r="L82" s="6"/>
      <c r="M82" s="43"/>
      <c r="N82" s="6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>
      <c r="A83" s="36"/>
      <c r="B83" s="15"/>
      <c r="C83" s="15"/>
      <c r="D83" s="15"/>
      <c r="E83" s="15"/>
      <c r="F83" s="15"/>
      <c r="G83" s="15"/>
      <c r="H83" s="15"/>
      <c r="I83" s="15"/>
      <c r="J83" s="67"/>
      <c r="K83" s="6"/>
      <c r="L83" s="6"/>
      <c r="M83" s="43"/>
      <c r="N83" s="6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>
      <c r="A84" s="36"/>
      <c r="B84" s="15"/>
      <c r="C84" s="15"/>
      <c r="D84" s="15"/>
      <c r="E84" s="15"/>
      <c r="F84" s="15"/>
      <c r="G84" s="15"/>
      <c r="H84" s="15"/>
      <c r="I84" s="15"/>
      <c r="J84" s="67"/>
      <c r="K84" s="6"/>
      <c r="L84" s="6"/>
      <c r="M84" s="43"/>
      <c r="N84" s="6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>
      <c r="A85" s="36"/>
      <c r="B85" s="15"/>
      <c r="C85" s="15"/>
      <c r="D85" s="20"/>
      <c r="E85" s="20"/>
      <c r="F85" s="20"/>
      <c r="G85" s="20"/>
      <c r="H85" s="20"/>
      <c r="I85" s="20"/>
      <c r="J85" s="21"/>
      <c r="K85" s="6"/>
      <c r="L85" s="6"/>
      <c r="M85" s="43"/>
      <c r="N85" s="6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6.8" thickBot="1">
      <c r="A86" s="80"/>
      <c r="B86" s="20"/>
      <c r="C86" s="20"/>
      <c r="D86" s="20"/>
      <c r="E86" s="81"/>
      <c r="F86" s="82"/>
      <c r="G86" s="81"/>
      <c r="H86" s="81"/>
      <c r="I86" s="81"/>
      <c r="J86" s="81"/>
      <c r="K86" s="81"/>
      <c r="L86" s="81"/>
      <c r="M86" s="82"/>
      <c r="N86" s="81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7.399999999999999" thickBot="1">
      <c r="A87" s="234" t="s">
        <v>1</v>
      </c>
      <c r="B87" s="86" t="s">
        <v>121</v>
      </c>
      <c r="C87" s="86" t="s">
        <v>60</v>
      </c>
      <c r="D87" s="235" t="s">
        <v>122</v>
      </c>
      <c r="E87" s="84" t="s">
        <v>123</v>
      </c>
      <c r="F87" s="84" t="s">
        <v>124</v>
      </c>
      <c r="G87" s="84" t="s">
        <v>60</v>
      </c>
      <c r="H87" s="242" t="s">
        <v>125</v>
      </c>
      <c r="I87" s="594" t="s">
        <v>126</v>
      </c>
      <c r="J87" s="84" t="s">
        <v>1053</v>
      </c>
      <c r="K87" s="226" t="s">
        <v>127</v>
      </c>
      <c r="L87" s="226" t="s">
        <v>993</v>
      </c>
      <c r="M87" s="227" t="s">
        <v>66</v>
      </c>
      <c r="N87" s="244" t="s">
        <v>67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>
      <c r="A88" s="297" t="s">
        <v>334</v>
      </c>
      <c r="B88" s="298">
        <v>21.7</v>
      </c>
      <c r="C88" s="298">
        <v>20</v>
      </c>
      <c r="D88" s="298">
        <v>21720</v>
      </c>
      <c r="E88" s="596" t="s">
        <v>688</v>
      </c>
      <c r="F88" s="597">
        <v>22950</v>
      </c>
      <c r="G88" s="597">
        <v>20</v>
      </c>
      <c r="H88" s="597">
        <v>68</v>
      </c>
      <c r="I88" s="608">
        <f>SUM(C88+G88+H88)</f>
        <v>108</v>
      </c>
      <c r="J88" s="598">
        <f>SUM(F88-G88-H88)</f>
        <v>22862</v>
      </c>
      <c r="K88" s="599">
        <f>SUM(J88-D88)</f>
        <v>1142</v>
      </c>
      <c r="L88" s="350">
        <f>SUM(K88/(F88+I88)*100)</f>
        <v>4.9527279035475757</v>
      </c>
      <c r="M88" s="229" t="s">
        <v>692</v>
      </c>
      <c r="N88" s="228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>
      <c r="A89" s="299" t="s">
        <v>622</v>
      </c>
      <c r="B89" s="600">
        <v>22.8</v>
      </c>
      <c r="C89" s="600">
        <v>19</v>
      </c>
      <c r="D89" s="600">
        <v>22819</v>
      </c>
      <c r="E89" s="601" t="s">
        <v>994</v>
      </c>
      <c r="F89" s="602">
        <v>27600</v>
      </c>
      <c r="G89" s="602">
        <v>23</v>
      </c>
      <c r="H89" s="602">
        <v>82</v>
      </c>
      <c r="I89" s="609">
        <f>SUM(C89+G89+H89)</f>
        <v>124</v>
      </c>
      <c r="J89" s="602">
        <f>SUM(F89-G89-H89)</f>
        <v>27495</v>
      </c>
      <c r="K89" s="603">
        <f>SUM(J89-D89)</f>
        <v>4676</v>
      </c>
      <c r="L89" s="595">
        <f>SUM(K89/(F89+I89)*100)</f>
        <v>16.866253065935652</v>
      </c>
      <c r="M89" s="126" t="s">
        <v>996</v>
      </c>
      <c r="N89" s="24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>
      <c r="A90" s="604" t="s">
        <v>623</v>
      </c>
      <c r="B90" s="472">
        <v>22.8</v>
      </c>
      <c r="C90" s="472">
        <v>19</v>
      </c>
      <c r="D90" s="472">
        <v>22819</v>
      </c>
      <c r="E90" s="601" t="s">
        <v>994</v>
      </c>
      <c r="F90" s="605">
        <v>27700</v>
      </c>
      <c r="G90" s="605">
        <v>23</v>
      </c>
      <c r="H90" s="605">
        <v>83</v>
      </c>
      <c r="I90" s="610">
        <f>SUM(C90+G90+H90)</f>
        <v>125</v>
      </c>
      <c r="J90" s="605">
        <f>SUM(F90-G90-H90)</f>
        <v>27594</v>
      </c>
      <c r="K90" s="275">
        <f>SUM(J90-D90)</f>
        <v>4775</v>
      </c>
      <c r="L90" s="268">
        <f>SUM(K90/(F90+I90)*100)</f>
        <v>17.160826594788858</v>
      </c>
      <c r="M90" s="126" t="s">
        <v>996</v>
      </c>
      <c r="N90" s="248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6.8" thickBot="1">
      <c r="A91" s="471"/>
      <c r="B91" s="472"/>
      <c r="C91" s="472"/>
      <c r="D91" s="472"/>
      <c r="E91" s="351"/>
      <c r="F91" s="352"/>
      <c r="G91" s="352"/>
      <c r="H91" s="352"/>
      <c r="I91" s="611"/>
      <c r="J91" s="352"/>
      <c r="K91" s="117"/>
      <c r="L91" s="117"/>
      <c r="M91" s="117"/>
      <c r="N91" s="473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6.8" thickBot="1">
      <c r="A92" s="474"/>
      <c r="B92" s="408"/>
      <c r="C92" s="408"/>
      <c r="D92" s="408"/>
      <c r="E92" s="475"/>
      <c r="F92" s="261"/>
      <c r="G92" s="261"/>
      <c r="H92" s="261"/>
      <c r="I92" s="612"/>
      <c r="J92" s="261"/>
      <c r="K92" s="118">
        <f>SUM(K88:K91)</f>
        <v>10593</v>
      </c>
      <c r="L92" s="122"/>
      <c r="M92" s="122"/>
      <c r="N92" s="476"/>
    </row>
    <row r="93" spans="1:25">
      <c r="A93" s="353"/>
      <c r="B93" s="354"/>
      <c r="C93" s="354"/>
      <c r="D93" s="354"/>
      <c r="E93" s="355"/>
      <c r="F93" s="356"/>
      <c r="G93" s="356"/>
      <c r="H93" s="356"/>
      <c r="I93" s="613"/>
      <c r="J93" s="356"/>
      <c r="K93" s="357"/>
      <c r="L93" s="357"/>
      <c r="M93" s="357"/>
      <c r="N93" s="358"/>
    </row>
    <row r="94" spans="1:25">
      <c r="A94" s="243"/>
      <c r="B94" s="243"/>
      <c r="C94" s="243"/>
      <c r="D94" s="243"/>
      <c r="E94" s="315"/>
      <c r="F94" s="22"/>
      <c r="G94" s="22"/>
      <c r="H94" s="22"/>
      <c r="I94" s="614"/>
      <c r="J94" s="22"/>
      <c r="K94" s="22"/>
      <c r="L94" s="22"/>
      <c r="M94" s="22"/>
      <c r="N94" s="25"/>
    </row>
    <row r="95" spans="1:25">
      <c r="A95" s="243"/>
      <c r="B95" s="243"/>
      <c r="C95" s="243"/>
      <c r="D95" s="243"/>
      <c r="E95" s="315"/>
      <c r="F95" s="22"/>
      <c r="G95" s="22"/>
      <c r="H95" s="22"/>
      <c r="I95" s="614"/>
      <c r="J95" s="22"/>
      <c r="K95" s="22"/>
      <c r="L95" s="22"/>
      <c r="M95" s="22"/>
      <c r="N95" s="25"/>
    </row>
    <row r="96" spans="1:25">
      <c r="A96" s="243"/>
      <c r="B96" s="243"/>
      <c r="C96" s="243"/>
      <c r="D96" s="243"/>
      <c r="E96" s="315"/>
      <c r="F96" s="22"/>
      <c r="G96" s="22"/>
      <c r="H96" s="22"/>
      <c r="I96" s="614" t="s">
        <v>995</v>
      </c>
      <c r="J96" s="22"/>
      <c r="K96" s="22"/>
      <c r="L96" s="22"/>
      <c r="M96" s="22"/>
      <c r="N96" s="25"/>
    </row>
    <row r="97" spans="1:14">
      <c r="A97" s="243"/>
      <c r="B97" s="243"/>
      <c r="C97" s="243"/>
      <c r="D97" s="243"/>
      <c r="E97" s="315"/>
      <c r="F97" s="22"/>
      <c r="G97" s="22"/>
      <c r="H97" s="22"/>
      <c r="I97" s="614"/>
      <c r="J97" s="22"/>
      <c r="K97" s="22"/>
      <c r="L97" s="22"/>
      <c r="M97" s="22"/>
      <c r="N97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opLeftCell="A76" workbookViewId="0">
      <selection activeCell="E91" sqref="E91"/>
    </sheetView>
  </sheetViews>
  <sheetFormatPr defaultRowHeight="16.2"/>
  <cols>
    <col min="6" max="6" width="10.109375" bestFit="1" customWidth="1"/>
    <col min="9" max="9" width="10.109375" bestFit="1" customWidth="1"/>
    <col min="13" max="13" width="13.3320312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>
      <c r="A1" s="22" t="s">
        <v>634</v>
      </c>
      <c r="B1" s="22" t="s">
        <v>635</v>
      </c>
      <c r="C1" s="22">
        <v>7911</v>
      </c>
      <c r="D1" s="22"/>
      <c r="E1" s="22"/>
      <c r="F1" s="22"/>
      <c r="G1" s="22"/>
      <c r="H1" s="22"/>
      <c r="I1" s="22"/>
      <c r="J1" s="22"/>
      <c r="K1" s="22"/>
      <c r="L1" s="22"/>
      <c r="M1" s="25"/>
      <c r="N1" s="25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5"/>
      <c r="N2" s="25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5"/>
      <c r="N3" s="25"/>
    </row>
    <row r="4" spans="1: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5"/>
      <c r="N4" s="25"/>
    </row>
    <row r="5" spans="1: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5"/>
      <c r="N6" s="25"/>
    </row>
    <row r="7" spans="1: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5"/>
      <c r="N7" s="25"/>
    </row>
    <row r="9" spans="1:25" ht="16.8">
      <c r="A9" s="1" t="s">
        <v>129</v>
      </c>
      <c r="B9" s="1" t="s">
        <v>1</v>
      </c>
      <c r="C9" s="1" t="s">
        <v>130</v>
      </c>
      <c r="D9" s="1" t="s">
        <v>131</v>
      </c>
      <c r="E9" s="1" t="s">
        <v>132</v>
      </c>
      <c r="F9" s="1" t="s">
        <v>133</v>
      </c>
      <c r="G9" s="2" t="s">
        <v>134</v>
      </c>
      <c r="H9" s="3"/>
      <c r="I9" s="4"/>
      <c r="J9" s="4"/>
      <c r="K9" s="5"/>
      <c r="L9" s="6"/>
      <c r="M9" s="6"/>
      <c r="N9" s="6"/>
      <c r="O9" s="7"/>
      <c r="P9" s="8" t="s">
        <v>135</v>
      </c>
      <c r="Q9" s="9"/>
      <c r="R9" s="10"/>
      <c r="S9" s="11"/>
      <c r="T9" s="11"/>
      <c r="U9" s="11"/>
      <c r="V9" s="11"/>
      <c r="W9" s="11"/>
      <c r="X9" s="12"/>
      <c r="Y9" s="9"/>
    </row>
    <row r="10" spans="1:25" ht="16.8">
      <c r="A10" s="374" t="s">
        <v>310</v>
      </c>
      <c r="B10" s="14"/>
      <c r="C10" s="15"/>
      <c r="D10" s="15"/>
      <c r="E10" s="15"/>
      <c r="F10" s="15"/>
      <c r="G10" s="2" t="s">
        <v>136</v>
      </c>
      <c r="H10" s="16"/>
      <c r="I10" s="17"/>
      <c r="J10" s="18"/>
      <c r="K10" s="5"/>
      <c r="L10" s="6"/>
      <c r="M10" s="6"/>
      <c r="N10" s="6"/>
      <c r="O10" s="7"/>
      <c r="P10" s="11" t="s">
        <v>137</v>
      </c>
      <c r="Q10" s="9" t="s">
        <v>10</v>
      </c>
      <c r="R10" s="10" t="s">
        <v>138</v>
      </c>
      <c r="S10" s="11" t="s">
        <v>12</v>
      </c>
      <c r="T10" s="11" t="s">
        <v>68</v>
      </c>
      <c r="U10" s="11" t="s">
        <v>139</v>
      </c>
      <c r="V10" s="11" t="s">
        <v>140</v>
      </c>
      <c r="W10" s="11" t="s">
        <v>141</v>
      </c>
      <c r="X10" s="12" t="s">
        <v>142</v>
      </c>
      <c r="Y10" s="9" t="s">
        <v>143</v>
      </c>
    </row>
    <row r="11" spans="1:25">
      <c r="A11" s="375">
        <v>2337</v>
      </c>
      <c r="B11" s="15"/>
      <c r="C11" s="15"/>
      <c r="D11" s="15"/>
      <c r="E11" s="15"/>
      <c r="F11" s="15"/>
      <c r="G11" s="19"/>
      <c r="H11" s="20"/>
      <c r="I11" s="20"/>
      <c r="J11" s="21"/>
      <c r="K11" s="6"/>
      <c r="L11" s="6"/>
      <c r="M11" s="6"/>
      <c r="N11" s="6"/>
      <c r="P11" s="22" t="s">
        <v>292</v>
      </c>
      <c r="Q11" s="23">
        <v>3.0499999999999999E-2</v>
      </c>
      <c r="R11" s="25" t="s">
        <v>303</v>
      </c>
      <c r="S11" s="25">
        <v>11.94</v>
      </c>
      <c r="T11" s="25">
        <v>3.79</v>
      </c>
      <c r="U11" s="25">
        <v>1.69</v>
      </c>
      <c r="V11" s="25">
        <v>2.66</v>
      </c>
      <c r="W11" s="25">
        <v>14.85</v>
      </c>
      <c r="X11" s="25">
        <v>4.79</v>
      </c>
      <c r="Y11" s="26" t="s">
        <v>304</v>
      </c>
    </row>
    <row r="12" spans="1:25">
      <c r="A12" s="383" t="s">
        <v>311</v>
      </c>
      <c r="B12" s="20"/>
      <c r="C12" s="20"/>
      <c r="D12" s="20"/>
      <c r="E12" s="20"/>
      <c r="F12" s="20"/>
      <c r="G12" s="20"/>
      <c r="H12" s="20"/>
      <c r="I12" s="20"/>
      <c r="J12" s="21"/>
      <c r="K12" s="6"/>
      <c r="L12" s="6"/>
      <c r="M12" s="6"/>
      <c r="N12" s="6"/>
      <c r="P12" s="22"/>
      <c r="Q12" s="23">
        <v>2.4400000000000002E-2</v>
      </c>
      <c r="R12" s="114" t="s">
        <v>305</v>
      </c>
      <c r="S12" s="25"/>
      <c r="T12" s="25"/>
      <c r="U12" s="25"/>
      <c r="V12" s="25"/>
      <c r="W12" s="25"/>
      <c r="X12" s="25"/>
      <c r="Y12" s="55"/>
    </row>
    <row r="13" spans="1:25" ht="16.8">
      <c r="A13" s="29" t="s">
        <v>144</v>
      </c>
      <c r="B13" s="30" t="s">
        <v>145</v>
      </c>
      <c r="C13" s="30" t="s">
        <v>21</v>
      </c>
      <c r="D13" s="30" t="s">
        <v>22</v>
      </c>
      <c r="E13" s="30" t="s">
        <v>23</v>
      </c>
      <c r="F13" s="31"/>
      <c r="G13" s="32" t="s">
        <v>146</v>
      </c>
      <c r="H13" s="32" t="s">
        <v>147</v>
      </c>
      <c r="I13" s="33" t="s">
        <v>26</v>
      </c>
      <c r="J13" s="34" t="s">
        <v>148</v>
      </c>
      <c r="K13" s="35"/>
      <c r="L13" s="6"/>
      <c r="M13" s="6"/>
      <c r="N13" s="6"/>
      <c r="P13" s="22"/>
      <c r="Q13" s="23">
        <v>3.4599999999999999E-2</v>
      </c>
      <c r="R13" s="114" t="s">
        <v>306</v>
      </c>
      <c r="S13" s="25"/>
      <c r="T13" s="25"/>
      <c r="U13" s="25"/>
      <c r="V13" s="25"/>
      <c r="W13" s="25"/>
      <c r="X13" s="25"/>
      <c r="Y13" s="55"/>
    </row>
    <row r="14" spans="1:25">
      <c r="A14" s="36"/>
      <c r="B14" s="31"/>
      <c r="C14" s="31"/>
      <c r="D14" s="31"/>
      <c r="E14" s="31"/>
      <c r="F14" s="31"/>
      <c r="G14" s="37"/>
      <c r="H14" s="37"/>
      <c r="I14" s="37"/>
      <c r="J14" s="6"/>
      <c r="K14" s="6"/>
      <c r="L14" s="6"/>
      <c r="M14" s="6"/>
      <c r="N14" s="6"/>
      <c r="P14" s="22"/>
      <c r="Q14" s="22" t="s">
        <v>307</v>
      </c>
      <c r="R14" s="25" t="s">
        <v>308</v>
      </c>
      <c r="S14" s="25"/>
      <c r="T14" s="25"/>
      <c r="U14" s="25"/>
      <c r="V14" s="25"/>
      <c r="W14" s="25"/>
      <c r="X14" s="25"/>
      <c r="Y14" s="55"/>
    </row>
    <row r="15" spans="1:25">
      <c r="A15" s="39"/>
      <c r="B15" s="31"/>
      <c r="C15" s="31"/>
      <c r="D15" s="31"/>
      <c r="E15" s="31"/>
      <c r="F15" s="31"/>
      <c r="G15" s="37"/>
      <c r="H15" s="37"/>
      <c r="I15" s="37"/>
      <c r="J15" s="6"/>
      <c r="K15" s="6"/>
      <c r="L15" s="6"/>
      <c r="M15" s="6"/>
      <c r="N15" s="6"/>
      <c r="P15" s="22"/>
      <c r="Q15" s="22"/>
      <c r="R15" s="25" t="s">
        <v>309</v>
      </c>
      <c r="S15" s="25"/>
      <c r="T15" s="25"/>
      <c r="U15" s="25"/>
      <c r="V15" s="25"/>
      <c r="W15" s="25"/>
      <c r="X15" s="25"/>
      <c r="Y15" s="55"/>
    </row>
    <row r="16" spans="1:25">
      <c r="A16" s="36"/>
      <c r="B16" s="31"/>
      <c r="C16" s="31"/>
      <c r="D16" s="31"/>
      <c r="E16" s="31"/>
      <c r="F16" s="31" t="s">
        <v>28</v>
      </c>
      <c r="G16" s="37"/>
      <c r="H16" s="37"/>
      <c r="I16" s="37"/>
      <c r="J16" s="6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26"/>
      <c r="Y16" s="6"/>
    </row>
    <row r="17" spans="1:25">
      <c r="A17" s="40"/>
      <c r="B17" s="31"/>
      <c r="C17" s="31"/>
      <c r="D17" s="31"/>
      <c r="E17" s="31"/>
      <c r="F17" s="15"/>
      <c r="G17" s="37"/>
      <c r="H17" s="37"/>
      <c r="I17" s="37"/>
      <c r="J17" s="6"/>
      <c r="K17" s="6"/>
      <c r="L17" s="6"/>
      <c r="M17" s="6"/>
      <c r="N17" s="6"/>
      <c r="P17" s="22"/>
      <c r="Q17" s="22"/>
      <c r="R17" s="180" t="s">
        <v>493</v>
      </c>
      <c r="T17" s="25"/>
      <c r="U17" s="25"/>
      <c r="V17" s="25"/>
      <c r="W17" s="25"/>
      <c r="X17" s="26"/>
      <c r="Y17" s="6"/>
    </row>
    <row r="18" spans="1:25" ht="16.8">
      <c r="A18" s="41" t="s">
        <v>150</v>
      </c>
      <c r="B18" s="42" t="s">
        <v>71</v>
      </c>
      <c r="C18" s="42" t="s">
        <v>31</v>
      </c>
      <c r="D18" s="42" t="s">
        <v>72</v>
      </c>
      <c r="E18" s="42" t="s">
        <v>133</v>
      </c>
      <c r="F18" s="43"/>
      <c r="G18" s="44" t="s">
        <v>107</v>
      </c>
      <c r="H18" s="44" t="s">
        <v>73</v>
      </c>
      <c r="I18" s="44" t="s">
        <v>151</v>
      </c>
      <c r="J18" s="45" t="s">
        <v>109</v>
      </c>
      <c r="K18" s="46"/>
      <c r="L18" s="47"/>
      <c r="M18" s="48"/>
      <c r="N18" s="6"/>
      <c r="P18" s="22"/>
      <c r="Q18" s="22"/>
      <c r="R18" s="183" t="s">
        <v>563</v>
      </c>
      <c r="S18" s="172"/>
      <c r="T18" s="25"/>
      <c r="U18" s="25"/>
      <c r="V18" s="25"/>
      <c r="W18" s="25"/>
      <c r="X18" s="26"/>
      <c r="Y18" s="6"/>
    </row>
    <row r="19" spans="1:25" ht="16.8">
      <c r="A19" s="36"/>
      <c r="B19" s="49"/>
      <c r="C19" s="49"/>
      <c r="D19" s="49"/>
      <c r="E19" s="49"/>
      <c r="F19" s="43"/>
      <c r="G19" s="50"/>
      <c r="H19" s="50"/>
      <c r="I19" s="50"/>
      <c r="J19" s="51" t="s">
        <v>38</v>
      </c>
      <c r="K19" s="52"/>
      <c r="L19" s="52"/>
      <c r="M19" s="52"/>
      <c r="N19" s="6"/>
      <c r="P19" s="22"/>
      <c r="Q19" s="22"/>
      <c r="R19" s="183" t="s">
        <v>503</v>
      </c>
      <c r="S19" s="172"/>
      <c r="T19" s="25"/>
      <c r="U19" s="25"/>
      <c r="V19" s="25"/>
      <c r="W19" s="25"/>
      <c r="X19" s="26"/>
      <c r="Y19" s="6"/>
    </row>
    <row r="20" spans="1:25" ht="16.8">
      <c r="A20" s="39"/>
      <c r="B20" s="49"/>
      <c r="C20" s="49"/>
      <c r="D20" s="49"/>
      <c r="E20" s="49"/>
      <c r="F20" s="43"/>
      <c r="G20" s="50"/>
      <c r="H20" s="50"/>
      <c r="I20" s="50"/>
      <c r="J20" s="45" t="s">
        <v>39</v>
      </c>
      <c r="K20" s="53"/>
      <c r="L20" s="53"/>
      <c r="M20" s="53"/>
      <c r="N20" s="6"/>
      <c r="P20" s="22"/>
      <c r="Q20" s="22"/>
      <c r="R20" s="184" t="s">
        <v>504</v>
      </c>
      <c r="S20" s="185"/>
      <c r="T20" s="186"/>
      <c r="U20" s="186"/>
      <c r="V20" s="186"/>
      <c r="W20" s="25"/>
      <c r="X20" s="26"/>
      <c r="Y20" s="6"/>
    </row>
    <row r="21" spans="1:25" ht="16.8">
      <c r="A21" s="36"/>
      <c r="B21" s="49"/>
      <c r="C21" s="49"/>
      <c r="D21" s="49"/>
      <c r="E21" s="49"/>
      <c r="F21" s="43"/>
      <c r="G21" s="50"/>
      <c r="H21" s="50"/>
      <c r="I21" s="50"/>
      <c r="J21" s="45" t="s">
        <v>40</v>
      </c>
      <c r="K21" s="54"/>
      <c r="L21" s="54"/>
      <c r="M21" s="54"/>
      <c r="N21" s="6"/>
      <c r="P21" s="22"/>
      <c r="Q21" s="22"/>
      <c r="R21" s="24" t="s">
        <v>382</v>
      </c>
      <c r="S21" s="25"/>
      <c r="T21" s="25"/>
      <c r="U21" s="25"/>
      <c r="V21" s="25"/>
      <c r="W21" s="25"/>
      <c r="X21" s="55"/>
      <c r="Y21" s="6"/>
    </row>
    <row r="22" spans="1:25" ht="16.8">
      <c r="A22" s="36"/>
      <c r="B22" s="15"/>
      <c r="C22" s="15"/>
      <c r="D22" s="15"/>
      <c r="E22" s="49"/>
      <c r="F22" s="49"/>
      <c r="G22" s="15"/>
      <c r="H22" s="56"/>
      <c r="I22" s="56"/>
      <c r="J22" s="45" t="s">
        <v>152</v>
      </c>
      <c r="K22" s="57"/>
      <c r="L22" s="53"/>
      <c r="M22" s="53"/>
      <c r="N22" s="6"/>
      <c r="P22" s="22"/>
      <c r="Q22" s="22"/>
      <c r="R22" s="24"/>
      <c r="S22" s="25"/>
      <c r="T22" s="25"/>
      <c r="U22" s="25"/>
      <c r="V22" s="25" t="s">
        <v>153</v>
      </c>
      <c r="W22" s="25"/>
      <c r="X22" s="55"/>
      <c r="Y22" s="6"/>
    </row>
    <row r="23" spans="1:25" ht="16.8">
      <c r="A23" s="58" t="s">
        <v>154</v>
      </c>
      <c r="B23" s="59" t="s">
        <v>155</v>
      </c>
      <c r="C23" s="59" t="s">
        <v>76</v>
      </c>
      <c r="D23" s="59" t="s">
        <v>156</v>
      </c>
      <c r="E23" s="60" t="s">
        <v>157</v>
      </c>
      <c r="F23" s="60"/>
      <c r="G23" s="61"/>
      <c r="H23" s="62"/>
      <c r="I23" s="63"/>
      <c r="J23" s="64"/>
      <c r="K23" s="65"/>
      <c r="L23" s="6"/>
      <c r="M23" s="6"/>
      <c r="N23" s="6"/>
      <c r="P23" s="22"/>
      <c r="Q23" s="22"/>
      <c r="R23" s="24" t="s">
        <v>502</v>
      </c>
      <c r="S23" s="25"/>
      <c r="T23" s="25"/>
      <c r="U23" s="25"/>
      <c r="V23" s="25"/>
      <c r="W23" s="25"/>
      <c r="X23" s="55"/>
      <c r="Y23" s="6"/>
    </row>
    <row r="24" spans="1:25">
      <c r="A24" s="36"/>
      <c r="B24" s="66"/>
      <c r="C24" s="66"/>
      <c r="D24" s="66"/>
      <c r="E24" s="66"/>
      <c r="F24" s="66"/>
      <c r="G24" s="1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9"/>
      <c r="B25" s="66"/>
      <c r="C25" s="66"/>
      <c r="D25" s="66"/>
      <c r="E25" s="66"/>
      <c r="F25" s="66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66"/>
      <c r="C26" s="66"/>
      <c r="D26" s="66"/>
      <c r="E26" s="66"/>
      <c r="F26" s="66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40"/>
      <c r="B27" s="66"/>
      <c r="C27" s="66"/>
      <c r="D27" s="66"/>
      <c r="E27" s="66"/>
      <c r="F27" s="66"/>
      <c r="G27" s="15"/>
      <c r="H27" s="15"/>
      <c r="I27" s="15"/>
      <c r="J27" s="67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>
      <c r="A28" s="68" t="s">
        <v>158</v>
      </c>
      <c r="B28" s="69" t="s">
        <v>117</v>
      </c>
      <c r="C28" s="69" t="s">
        <v>159</v>
      </c>
      <c r="D28" s="69" t="s">
        <v>160</v>
      </c>
      <c r="E28" s="69" t="s">
        <v>161</v>
      </c>
      <c r="F28" s="70" t="s">
        <v>80</v>
      </c>
      <c r="G28" s="71"/>
      <c r="H28" s="72"/>
      <c r="I28" s="73"/>
      <c r="J28" s="74"/>
      <c r="K28" s="5"/>
      <c r="L28" s="5"/>
      <c r="M28" s="5"/>
      <c r="N28" s="6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9.8">
      <c r="A29" s="36"/>
      <c r="B29" s="75"/>
      <c r="C29" s="75"/>
      <c r="D29" s="75"/>
      <c r="E29" s="75"/>
      <c r="F29" s="76" t="s">
        <v>162</v>
      </c>
      <c r="G29" s="77"/>
      <c r="H29" s="77"/>
      <c r="I29" s="77"/>
      <c r="J29" s="74"/>
      <c r="K29" s="5"/>
      <c r="L29" s="5"/>
      <c r="M29" s="5"/>
      <c r="N29" s="6"/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 ht="19.8">
      <c r="A30" s="39"/>
      <c r="B30" s="75"/>
      <c r="C30" s="75"/>
      <c r="D30" s="75"/>
      <c r="E30" s="75"/>
      <c r="F30" s="78" t="s">
        <v>55</v>
      </c>
      <c r="G30" s="77"/>
      <c r="H30" s="77"/>
      <c r="I30" s="77"/>
      <c r="J30" s="74"/>
      <c r="K30" s="5"/>
      <c r="L30" s="5"/>
      <c r="M30" s="5"/>
      <c r="N30" s="6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 ht="16.8">
      <c r="A31" s="36"/>
      <c r="B31" s="75"/>
      <c r="C31" s="75"/>
      <c r="D31" s="75"/>
      <c r="E31" s="75"/>
      <c r="F31" s="79"/>
      <c r="G31" s="79"/>
      <c r="H31" s="77"/>
      <c r="I31" s="77"/>
      <c r="J31" s="74"/>
      <c r="K31" s="5"/>
      <c r="L31" s="5"/>
      <c r="M31" s="5"/>
      <c r="N31" s="6"/>
      <c r="P31" s="22"/>
      <c r="Q31" s="22"/>
      <c r="R31" s="24"/>
      <c r="S31" s="25"/>
      <c r="T31" s="25"/>
      <c r="U31" s="25"/>
      <c r="V31" s="25"/>
      <c r="W31" s="25"/>
      <c r="X31" s="55"/>
      <c r="Y31" s="6"/>
    </row>
    <row r="32" spans="1:25">
      <c r="A32" s="36"/>
      <c r="B32" s="75"/>
      <c r="C32" s="75"/>
      <c r="D32" s="75"/>
      <c r="E32" s="75"/>
      <c r="F32" s="75"/>
      <c r="G32" s="75"/>
      <c r="H32" s="15"/>
      <c r="I32" s="15"/>
      <c r="J32" s="67"/>
      <c r="K32" s="6"/>
      <c r="L32" s="6"/>
      <c r="M32" s="6"/>
      <c r="N32" s="6"/>
      <c r="P32" s="22"/>
      <c r="Q32" s="22"/>
      <c r="R32" s="24"/>
      <c r="S32" s="25"/>
      <c r="T32" s="25"/>
      <c r="U32" s="25"/>
      <c r="V32" s="25"/>
      <c r="W32" s="25"/>
      <c r="X32" s="55"/>
      <c r="Y32" s="6"/>
    </row>
    <row r="33" spans="1:25">
      <c r="A33" s="36"/>
      <c r="B33" s="15"/>
      <c r="C33" s="15"/>
      <c r="D33" s="15"/>
      <c r="E33" s="15"/>
      <c r="F33" s="15"/>
      <c r="G33" s="15"/>
      <c r="H33" s="15"/>
      <c r="I33" s="15"/>
      <c r="J33" s="67"/>
      <c r="K33" s="6"/>
      <c r="L33" s="6"/>
      <c r="M33" s="6"/>
      <c r="N33" s="6"/>
      <c r="P33" s="22"/>
      <c r="Q33" s="22"/>
      <c r="R33" s="24"/>
      <c r="S33" s="25"/>
      <c r="T33" s="25"/>
      <c r="U33" s="25"/>
      <c r="V33" s="25"/>
      <c r="W33" s="25"/>
      <c r="X33" s="55"/>
      <c r="Y33" s="6"/>
    </row>
    <row r="34" spans="1:25">
      <c r="A34" s="36"/>
      <c r="B34" s="15"/>
      <c r="C34" s="15"/>
      <c r="D34" s="15"/>
      <c r="E34" s="15"/>
      <c r="F34" s="479"/>
      <c r="G34" s="15"/>
      <c r="H34" s="15"/>
      <c r="I34" s="15"/>
      <c r="J34" s="67"/>
      <c r="K34" s="6"/>
      <c r="L34" s="6"/>
      <c r="M34" s="6"/>
      <c r="N34" s="6"/>
      <c r="P34" s="22"/>
      <c r="Q34" s="22"/>
      <c r="R34" s="24"/>
      <c r="S34" s="25"/>
      <c r="T34" s="25"/>
      <c r="U34" s="25"/>
      <c r="V34" s="25"/>
      <c r="W34" s="25"/>
      <c r="X34" s="55"/>
      <c r="Y34" s="6"/>
    </row>
    <row r="35" spans="1:25">
      <c r="A35" s="36"/>
      <c r="B35" s="15"/>
      <c r="C35" s="15"/>
      <c r="D35" s="20"/>
      <c r="E35" s="20"/>
      <c r="F35" s="373"/>
      <c r="G35" s="20"/>
      <c r="H35" s="20"/>
      <c r="I35" s="20"/>
      <c r="J35" s="21"/>
      <c r="K35" s="6"/>
      <c r="L35" s="6"/>
      <c r="M35" s="6"/>
      <c r="N35" s="6"/>
      <c r="P35" s="22"/>
      <c r="Q35" s="22"/>
      <c r="R35" s="24"/>
      <c r="S35" s="25"/>
      <c r="T35" s="25"/>
      <c r="U35" s="25"/>
      <c r="V35" s="25"/>
      <c r="W35" s="25"/>
      <c r="X35" s="55"/>
      <c r="Y35" s="6"/>
    </row>
    <row r="36" spans="1:25" ht="16.8" thickBot="1">
      <c r="A36" s="80"/>
      <c r="B36" s="20"/>
      <c r="C36" s="20"/>
      <c r="D36" s="20"/>
      <c r="E36" s="81"/>
      <c r="F36" s="82"/>
      <c r="G36" s="81"/>
      <c r="H36" s="81"/>
      <c r="I36" s="81"/>
      <c r="J36" s="81"/>
      <c r="K36" s="81"/>
      <c r="L36" s="81"/>
      <c r="M36" s="81"/>
      <c r="N36" s="81"/>
      <c r="P36" s="22"/>
      <c r="Q36" s="22"/>
      <c r="R36" s="24"/>
      <c r="S36" s="25"/>
      <c r="T36" s="25"/>
      <c r="U36" s="25"/>
      <c r="V36" s="25"/>
      <c r="W36" s="25"/>
      <c r="X36" s="55"/>
      <c r="Y36" s="6"/>
    </row>
    <row r="37" spans="1:25" ht="17.399999999999999" thickBot="1">
      <c r="A37" s="234" t="s">
        <v>137</v>
      </c>
      <c r="B37" s="269" t="s">
        <v>163</v>
      </c>
      <c r="C37" s="234" t="s">
        <v>164</v>
      </c>
      <c r="D37" s="235" t="s">
        <v>165</v>
      </c>
      <c r="E37" s="230" t="s">
        <v>137</v>
      </c>
      <c r="F37" s="230" t="s">
        <v>83</v>
      </c>
      <c r="G37" s="230" t="s">
        <v>60</v>
      </c>
      <c r="H37" s="231" t="s">
        <v>125</v>
      </c>
      <c r="I37" s="230" t="s">
        <v>166</v>
      </c>
      <c r="J37" s="230" t="s">
        <v>84</v>
      </c>
      <c r="K37" s="226" t="s">
        <v>64</v>
      </c>
      <c r="L37" s="226" t="s">
        <v>65</v>
      </c>
      <c r="M37" s="227" t="s">
        <v>66</v>
      </c>
      <c r="N37" s="90" t="s">
        <v>67</v>
      </c>
      <c r="P37" s="22"/>
      <c r="Q37" s="22"/>
      <c r="R37" s="24"/>
      <c r="S37" s="25"/>
      <c r="T37" s="25"/>
      <c r="U37" s="25"/>
      <c r="V37" s="25"/>
      <c r="W37" s="25"/>
      <c r="X37" s="55"/>
      <c r="Y37" s="6"/>
    </row>
    <row r="38" spans="1:25">
      <c r="A38" s="328" t="s">
        <v>312</v>
      </c>
      <c r="B38" s="257">
        <v>33.25</v>
      </c>
      <c r="C38" s="257">
        <v>28.5</v>
      </c>
      <c r="D38" s="257">
        <v>33278.5</v>
      </c>
      <c r="E38" s="502" t="s">
        <v>313</v>
      </c>
      <c r="F38" s="254" t="s">
        <v>314</v>
      </c>
      <c r="G38" s="254">
        <v>87</v>
      </c>
      <c r="H38" s="254">
        <v>306</v>
      </c>
      <c r="I38" s="254"/>
      <c r="J38" s="254">
        <f>SUM(34050*3-G38-H38)</f>
        <v>101757</v>
      </c>
      <c r="K38" s="252">
        <f>SUM(J38-(D38*3))</f>
        <v>1921.5</v>
      </c>
      <c r="L38" s="508"/>
      <c r="M38" s="272" t="s">
        <v>632</v>
      </c>
      <c r="N38" s="262" t="s">
        <v>315</v>
      </c>
      <c r="P38" s="22"/>
      <c r="Q38" s="22"/>
      <c r="R38" s="24"/>
      <c r="S38" s="25"/>
      <c r="T38" s="25"/>
      <c r="U38" s="25"/>
      <c r="V38" s="25"/>
      <c r="W38" s="25"/>
      <c r="X38" s="55"/>
      <c r="Y38" s="6"/>
    </row>
    <row r="39" spans="1:25">
      <c r="A39" s="288" t="s">
        <v>316</v>
      </c>
      <c r="B39" s="258">
        <v>33.25</v>
      </c>
      <c r="C39" s="258">
        <v>28.5</v>
      </c>
      <c r="D39" s="258">
        <v>33278.5</v>
      </c>
      <c r="E39" s="503" t="s">
        <v>317</v>
      </c>
      <c r="F39" s="255" t="s">
        <v>318</v>
      </c>
      <c r="G39" s="255">
        <v>87</v>
      </c>
      <c r="H39" s="255">
        <v>307</v>
      </c>
      <c r="I39" s="255"/>
      <c r="J39" s="255">
        <f>SUM(34200*3-G39-H39)</f>
        <v>102206</v>
      </c>
      <c r="K39" s="253">
        <f>SUM(J39-31827-32928-33033)</f>
        <v>4418</v>
      </c>
      <c r="L39" s="509"/>
      <c r="M39" s="273" t="s">
        <v>633</v>
      </c>
      <c r="N39" s="263" t="s">
        <v>319</v>
      </c>
      <c r="P39" s="100"/>
      <c r="Q39" s="100"/>
      <c r="R39" s="101"/>
      <c r="S39" s="102"/>
      <c r="T39" s="102"/>
      <c r="U39" s="102"/>
      <c r="V39" s="102"/>
      <c r="W39" s="102"/>
      <c r="X39" s="103"/>
      <c r="Y39" s="81"/>
    </row>
    <row r="40" spans="1:25">
      <c r="A40" s="289"/>
      <c r="B40" s="258">
        <v>33.25</v>
      </c>
      <c r="C40" s="258">
        <v>28</v>
      </c>
      <c r="D40" s="258">
        <v>33278</v>
      </c>
      <c r="E40" s="503"/>
      <c r="F40" s="255"/>
      <c r="G40" s="255"/>
      <c r="H40" s="255"/>
      <c r="I40" s="255"/>
      <c r="J40" s="255"/>
      <c r="K40" s="253"/>
      <c r="L40" s="253"/>
      <c r="M40" s="274"/>
      <c r="N40" s="264" t="s">
        <v>320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>
      <c r="A41" s="288" t="s">
        <v>321</v>
      </c>
      <c r="B41" s="258">
        <v>31.8</v>
      </c>
      <c r="C41" s="258">
        <v>27</v>
      </c>
      <c r="D41" s="258">
        <v>31827</v>
      </c>
      <c r="E41" s="503"/>
      <c r="F41" s="255"/>
      <c r="G41" s="255"/>
      <c r="H41" s="255"/>
      <c r="I41" s="255"/>
      <c r="J41" s="255"/>
      <c r="K41" s="253"/>
      <c r="L41" s="253"/>
      <c r="M41" s="275"/>
      <c r="N41" s="264" t="s">
        <v>322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>
      <c r="A42" s="288" t="s">
        <v>312</v>
      </c>
      <c r="B42" s="258">
        <v>32.9</v>
      </c>
      <c r="C42" s="258">
        <v>28</v>
      </c>
      <c r="D42" s="258">
        <v>32928</v>
      </c>
      <c r="E42" s="503"/>
      <c r="F42" s="255"/>
      <c r="G42" s="255"/>
      <c r="H42" s="255"/>
      <c r="I42" s="255"/>
      <c r="J42" s="255"/>
      <c r="K42" s="253"/>
      <c r="L42" s="253"/>
      <c r="M42" s="276"/>
      <c r="N42" s="265" t="s">
        <v>323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ht="16.8" thickBot="1">
      <c r="A43" s="478" t="s">
        <v>312</v>
      </c>
      <c r="B43" s="260">
        <v>33</v>
      </c>
      <c r="C43" s="260">
        <v>33</v>
      </c>
      <c r="D43" s="260">
        <v>33033</v>
      </c>
      <c r="E43" s="504"/>
      <c r="F43" s="434"/>
      <c r="G43" s="434" t="s">
        <v>724</v>
      </c>
      <c r="H43" s="434"/>
      <c r="I43" s="434"/>
      <c r="J43" s="434"/>
      <c r="K43" s="435"/>
      <c r="L43" s="435"/>
      <c r="M43" s="277"/>
      <c r="N43" s="266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ht="16.8" thickBot="1">
      <c r="A44" s="482" t="s">
        <v>631</v>
      </c>
      <c r="B44" s="483"/>
      <c r="C44" s="487">
        <f>SUM(C38:C43)</f>
        <v>173</v>
      </c>
      <c r="D44" s="487">
        <f>SUM(D38:D43)</f>
        <v>197623</v>
      </c>
      <c r="E44" s="505"/>
      <c r="F44" s="484">
        <f>SUM(34050*3+34200*3)</f>
        <v>204750</v>
      </c>
      <c r="G44" s="485">
        <f>SUM(G38:G43)</f>
        <v>174</v>
      </c>
      <c r="H44" s="486">
        <f>SUM(H38:H43)</f>
        <v>613</v>
      </c>
      <c r="I44" s="484">
        <f>SUM(C44+G44+H44)</f>
        <v>960</v>
      </c>
      <c r="J44" s="484">
        <f>SUM(J38:J43)</f>
        <v>203963</v>
      </c>
      <c r="K44" s="488">
        <f>SUM(J44-D44)</f>
        <v>6340</v>
      </c>
      <c r="L44" s="510">
        <f>SUM(K44/(F44+I44)*100)</f>
        <v>3.0820086529580477</v>
      </c>
      <c r="M44" s="271"/>
      <c r="N44" s="267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16.8" thickBot="1">
      <c r="A45" s="494"/>
      <c r="B45" s="495"/>
      <c r="C45" s="496"/>
      <c r="D45" s="496"/>
      <c r="E45" s="506"/>
      <c r="F45" s="497"/>
      <c r="G45" s="498"/>
      <c r="H45" s="499"/>
      <c r="I45" s="497"/>
      <c r="J45" s="497"/>
      <c r="K45" s="500"/>
      <c r="L45" s="490"/>
      <c r="M45" s="491"/>
      <c r="N45" s="158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6.8" thickBot="1">
      <c r="A46" s="501" t="s">
        <v>324</v>
      </c>
      <c r="B46" s="480">
        <v>31.2</v>
      </c>
      <c r="C46" s="480">
        <v>26</v>
      </c>
      <c r="D46" s="481">
        <v>31226</v>
      </c>
      <c r="E46" s="507" t="s">
        <v>325</v>
      </c>
      <c r="F46" s="492">
        <v>32750</v>
      </c>
      <c r="G46" s="492">
        <v>28</v>
      </c>
      <c r="H46" s="492">
        <v>98</v>
      </c>
      <c r="I46" s="492">
        <f>SUM(C46+G46+H46)</f>
        <v>152</v>
      </c>
      <c r="J46" s="492">
        <f>SUM(F46-G46-H46)</f>
        <v>32624</v>
      </c>
      <c r="K46" s="511">
        <f>SUM(J46-D46)</f>
        <v>1398</v>
      </c>
      <c r="L46" s="512">
        <f>SUM(K46/(F46+I46)*100)</f>
        <v>4.2489818248130815</v>
      </c>
      <c r="M46" s="493"/>
      <c r="N46" s="120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16.8" thickBot="1">
      <c r="A47" s="279"/>
      <c r="B47" s="280"/>
      <c r="C47" s="280"/>
      <c r="D47" s="281"/>
      <c r="E47" s="477"/>
      <c r="F47" s="282"/>
      <c r="G47" s="282"/>
      <c r="H47" s="282"/>
      <c r="I47" s="282"/>
      <c r="J47" s="282"/>
      <c r="K47" s="118">
        <f>SUM(K44:K46)</f>
        <v>7738</v>
      </c>
      <c r="L47" s="122"/>
      <c r="M47" s="119"/>
      <c r="N47" s="120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>
      <c r="A48" s="270" t="s">
        <v>324</v>
      </c>
      <c r="B48" s="278">
        <v>31.1</v>
      </c>
      <c r="C48" s="278">
        <v>26</v>
      </c>
      <c r="D48" s="278">
        <v>31126</v>
      </c>
      <c r="E48" s="489"/>
      <c r="F48" s="240"/>
      <c r="G48" s="240"/>
      <c r="H48" s="240"/>
      <c r="I48" s="240"/>
      <c r="J48" s="240"/>
      <c r="K48" s="111"/>
      <c r="L48" s="246"/>
      <c r="M48" s="25"/>
      <c r="N48" s="25" t="s">
        <v>703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6">
      <c r="A49" s="114"/>
      <c r="B49" s="25"/>
      <c r="C49" s="25"/>
      <c r="D49" s="25"/>
      <c r="E49" s="489"/>
      <c r="F49" s="240"/>
      <c r="G49" s="240"/>
      <c r="H49" s="240"/>
      <c r="I49" s="240"/>
      <c r="J49" s="240"/>
      <c r="K49" s="111"/>
      <c r="L49" s="246"/>
      <c r="M49" s="25"/>
      <c r="N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6">
      <c r="A50" s="114"/>
      <c r="B50" s="25"/>
      <c r="C50" s="25"/>
      <c r="D50" s="25"/>
      <c r="E50" s="489"/>
      <c r="F50" s="240"/>
      <c r="G50" s="240"/>
      <c r="H50" s="240"/>
      <c r="I50" s="240"/>
      <c r="J50" s="240"/>
      <c r="K50" s="111"/>
      <c r="L50" s="246"/>
      <c r="M50" s="25"/>
      <c r="N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6">
      <c r="A51" s="114"/>
      <c r="B51" s="25"/>
      <c r="C51" s="25"/>
      <c r="D51" s="25"/>
      <c r="E51" s="489"/>
      <c r="F51" s="240"/>
      <c r="G51" s="240"/>
      <c r="H51" s="240"/>
      <c r="I51" s="240"/>
      <c r="J51" s="240"/>
      <c r="K51" s="111"/>
      <c r="L51" s="246"/>
      <c r="M51" s="25"/>
      <c r="N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6">
      <c r="A52" s="114"/>
      <c r="B52" s="25"/>
      <c r="C52" s="25"/>
      <c r="D52" s="25"/>
      <c r="E52" s="489"/>
      <c r="F52" s="240"/>
      <c r="G52" s="240"/>
      <c r="H52" s="240"/>
      <c r="I52" s="240"/>
      <c r="J52" s="240"/>
      <c r="K52" s="111"/>
      <c r="L52" s="246"/>
      <c r="M52" s="25"/>
      <c r="N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6" ht="16.8">
      <c r="A53" s="1" t="s">
        <v>0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5</v>
      </c>
      <c r="G53" s="2" t="s">
        <v>6</v>
      </c>
      <c r="H53" s="3"/>
      <c r="I53" s="4"/>
      <c r="J53" s="4"/>
      <c r="K53" s="5"/>
      <c r="L53" s="6"/>
      <c r="M53" s="6"/>
      <c r="N53" s="6"/>
      <c r="O53" s="7"/>
      <c r="P53" s="8" t="s">
        <v>7</v>
      </c>
      <c r="Q53" s="9"/>
      <c r="R53" s="10"/>
      <c r="S53" s="11"/>
      <c r="T53" s="11"/>
      <c r="U53" s="11"/>
      <c r="V53" s="11"/>
      <c r="W53" s="11"/>
      <c r="X53" s="12"/>
      <c r="Y53" s="9"/>
      <c r="Z53" s="25"/>
    </row>
    <row r="54" spans="1:26" ht="16.8">
      <c r="A54" s="370" t="s">
        <v>727</v>
      </c>
      <c r="B54" s="14"/>
      <c r="C54" s="15"/>
      <c r="D54" s="15"/>
      <c r="E54" s="15"/>
      <c r="F54" s="15"/>
      <c r="G54" s="2" t="s">
        <v>8</v>
      </c>
      <c r="H54" s="16"/>
      <c r="I54" s="17"/>
      <c r="J54" s="18"/>
      <c r="K54" s="5"/>
      <c r="L54" s="6"/>
      <c r="M54" s="6"/>
      <c r="N54" s="6"/>
      <c r="O54" s="7"/>
      <c r="P54" s="11" t="s">
        <v>1</v>
      </c>
      <c r="Q54" s="9" t="s">
        <v>10</v>
      </c>
      <c r="R54" s="10" t="s">
        <v>11</v>
      </c>
      <c r="S54" s="11" t="s">
        <v>12</v>
      </c>
      <c r="T54" s="11" t="s">
        <v>13</v>
      </c>
      <c r="U54" s="11" t="s">
        <v>14</v>
      </c>
      <c r="V54" s="11" t="s">
        <v>15</v>
      </c>
      <c r="W54" s="11" t="s">
        <v>16</v>
      </c>
      <c r="X54" s="12" t="s">
        <v>17</v>
      </c>
      <c r="Y54" s="9" t="s">
        <v>18</v>
      </c>
      <c r="Z54" s="152" t="s">
        <v>436</v>
      </c>
    </row>
    <row r="55" spans="1:26">
      <c r="A55" s="370">
        <v>2303</v>
      </c>
      <c r="B55" s="15"/>
      <c r="C55" s="15"/>
      <c r="D55" s="15"/>
      <c r="E55" s="15"/>
      <c r="F55" s="15"/>
      <c r="G55" s="19"/>
      <c r="H55" s="20"/>
      <c r="I55" s="20"/>
      <c r="J55" s="21"/>
      <c r="K55" s="6"/>
      <c r="L55" s="6"/>
      <c r="M55" s="6"/>
      <c r="N55" s="6"/>
      <c r="P55" s="22"/>
      <c r="Q55" s="23"/>
      <c r="R55" s="24"/>
      <c r="S55" s="25"/>
      <c r="T55" s="25"/>
      <c r="U55" s="25"/>
      <c r="V55" s="25"/>
      <c r="W55" s="25"/>
      <c r="X55" s="26"/>
      <c r="Y55" s="27"/>
      <c r="Z55" s="25"/>
    </row>
    <row r="56" spans="1:26">
      <c r="A56" s="368" t="s">
        <v>728</v>
      </c>
      <c r="B56" s="20"/>
      <c r="C56" s="20"/>
      <c r="D56" s="20"/>
      <c r="E56" s="20"/>
      <c r="F56" s="20"/>
      <c r="G56" s="20"/>
      <c r="H56" s="20"/>
      <c r="I56" s="20"/>
      <c r="J56" s="21"/>
      <c r="K56" s="6"/>
      <c r="L56" s="6"/>
      <c r="M56" s="6"/>
      <c r="N56" s="6"/>
      <c r="P56" s="22"/>
      <c r="Q56" s="23"/>
      <c r="R56" s="24"/>
      <c r="S56" s="25"/>
      <c r="T56" s="25"/>
      <c r="U56" s="25"/>
      <c r="V56" s="25"/>
      <c r="W56" s="25"/>
      <c r="X56" s="26"/>
      <c r="Y56" s="6"/>
      <c r="Z56" s="25"/>
    </row>
    <row r="57" spans="1:26" ht="16.8">
      <c r="A57" s="29" t="s">
        <v>19</v>
      </c>
      <c r="B57" s="30" t="s">
        <v>20</v>
      </c>
      <c r="C57" s="30" t="s">
        <v>21</v>
      </c>
      <c r="D57" s="30" t="s">
        <v>22</v>
      </c>
      <c r="E57" s="30" t="s">
        <v>23</v>
      </c>
      <c r="F57" s="31"/>
      <c r="G57" s="32" t="s">
        <v>24</v>
      </c>
      <c r="H57" s="32" t="s">
        <v>25</v>
      </c>
      <c r="I57" s="33" t="s">
        <v>26</v>
      </c>
      <c r="J57" s="34" t="s">
        <v>27</v>
      </c>
      <c r="K57" s="35"/>
      <c r="L57" s="6"/>
      <c r="M57" s="6"/>
      <c r="N57" s="6"/>
      <c r="P57" s="22"/>
      <c r="Q57" s="22"/>
      <c r="R57" s="24"/>
      <c r="S57" s="25"/>
      <c r="T57" s="25"/>
      <c r="U57" s="25"/>
      <c r="V57" s="25"/>
      <c r="W57" s="25"/>
      <c r="X57" s="26"/>
      <c r="Y57" s="6"/>
      <c r="Z57" s="25"/>
    </row>
    <row r="58" spans="1:26">
      <c r="A58" s="36"/>
      <c r="B58" s="31"/>
      <c r="C58" s="31"/>
      <c r="D58" s="31"/>
      <c r="E58" s="31"/>
      <c r="F58" s="31"/>
      <c r="G58" s="37"/>
      <c r="H58" s="37"/>
      <c r="I58" s="37"/>
      <c r="J58" s="6"/>
      <c r="K58" s="6"/>
      <c r="L58" s="6"/>
      <c r="M58" s="6"/>
      <c r="N58" s="6"/>
      <c r="P58" s="22"/>
      <c r="Q58" s="23"/>
      <c r="R58" s="38"/>
      <c r="S58" s="25"/>
      <c r="T58" s="25"/>
      <c r="U58" s="25"/>
      <c r="V58" s="25"/>
      <c r="W58" s="25"/>
      <c r="X58" s="26"/>
      <c r="Y58" s="6"/>
      <c r="Z58" s="25"/>
    </row>
    <row r="59" spans="1:26">
      <c r="A59" s="39"/>
      <c r="B59" s="31"/>
      <c r="C59" s="31"/>
      <c r="D59" s="31"/>
      <c r="E59" s="31"/>
      <c r="F59" s="31"/>
      <c r="G59" s="37"/>
      <c r="H59" s="37"/>
      <c r="I59" s="37"/>
      <c r="J59" s="6"/>
      <c r="K59" s="6"/>
      <c r="L59" s="6"/>
      <c r="M59" s="6"/>
      <c r="N59" s="6"/>
      <c r="P59" s="22"/>
      <c r="Q59" s="22"/>
      <c r="R59" s="24"/>
      <c r="S59" s="25"/>
      <c r="T59" s="25" t="s">
        <v>28</v>
      </c>
      <c r="U59" s="25"/>
      <c r="V59" s="25"/>
      <c r="W59" s="25"/>
      <c r="X59" s="26"/>
      <c r="Y59" s="6"/>
      <c r="Z59" s="25"/>
    </row>
    <row r="60" spans="1:26">
      <c r="A60" s="36"/>
      <c r="B60" s="31"/>
      <c r="C60" s="31"/>
      <c r="D60" s="31"/>
      <c r="E60" s="31"/>
      <c r="F60" s="31" t="s">
        <v>28</v>
      </c>
      <c r="G60" s="37"/>
      <c r="H60" s="37"/>
      <c r="I60" s="37"/>
      <c r="J60" s="6"/>
      <c r="K60" s="6"/>
      <c r="L60" s="6"/>
      <c r="M60" s="6"/>
      <c r="N60" s="6"/>
      <c r="P60" s="22"/>
      <c r="Q60" s="22"/>
      <c r="R60" s="24"/>
      <c r="S60" s="25"/>
      <c r="T60" s="25"/>
      <c r="U60" s="25"/>
      <c r="V60" s="25"/>
      <c r="W60" s="25"/>
      <c r="X60" s="26"/>
      <c r="Y60" s="6"/>
      <c r="Z60" s="25"/>
    </row>
    <row r="61" spans="1:26">
      <c r="A61" s="40"/>
      <c r="B61" s="31"/>
      <c r="C61" s="31"/>
      <c r="D61" s="31"/>
      <c r="E61" s="31"/>
      <c r="F61" s="15"/>
      <c r="G61" s="37"/>
      <c r="H61" s="37"/>
      <c r="I61" s="37"/>
      <c r="J61" s="6"/>
      <c r="K61" s="6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26"/>
      <c r="Y61" s="6"/>
      <c r="Z61" s="25"/>
    </row>
    <row r="62" spans="1:26" ht="16.8">
      <c r="A62" s="41" t="s">
        <v>29</v>
      </c>
      <c r="B62" s="42" t="s">
        <v>30</v>
      </c>
      <c r="C62" s="42" t="s">
        <v>31</v>
      </c>
      <c r="D62" s="42" t="s">
        <v>32</v>
      </c>
      <c r="E62" s="42" t="s">
        <v>5</v>
      </c>
      <c r="F62" s="43"/>
      <c r="G62" s="44" t="s">
        <v>34</v>
      </c>
      <c r="H62" s="44" t="s">
        <v>35</v>
      </c>
      <c r="I62" s="44" t="s">
        <v>36</v>
      </c>
      <c r="J62" s="45" t="s">
        <v>37</v>
      </c>
      <c r="K62" s="46"/>
      <c r="L62" s="47"/>
      <c r="M62" s="48"/>
      <c r="N62" s="6"/>
      <c r="P62" s="22"/>
      <c r="Q62" s="22"/>
      <c r="R62" s="24"/>
      <c r="S62" s="25"/>
      <c r="T62" s="25"/>
      <c r="U62" s="25"/>
      <c r="V62" s="25"/>
      <c r="W62" s="25"/>
      <c r="X62" s="26"/>
      <c r="Y62" s="6"/>
      <c r="Z62" s="25"/>
    </row>
    <row r="63" spans="1:26" ht="16.8">
      <c r="A63" s="36"/>
      <c r="B63" s="49"/>
      <c r="C63" s="49"/>
      <c r="D63" s="49"/>
      <c r="E63" s="49"/>
      <c r="F63" s="43"/>
      <c r="G63" s="50"/>
      <c r="H63" s="50"/>
      <c r="I63" s="50"/>
      <c r="J63" s="51" t="s">
        <v>38</v>
      </c>
      <c r="K63" s="52"/>
      <c r="L63" s="52"/>
      <c r="M63" s="52"/>
      <c r="N63" s="6"/>
      <c r="P63" s="22"/>
      <c r="Q63" s="22"/>
      <c r="R63" s="24"/>
      <c r="S63" s="25"/>
      <c r="T63" s="25"/>
      <c r="U63" s="25"/>
      <c r="V63" s="25"/>
      <c r="W63" s="25"/>
      <c r="X63" s="26"/>
      <c r="Y63" s="6"/>
      <c r="Z63" s="25"/>
    </row>
    <row r="64" spans="1:26" ht="16.8">
      <c r="A64" s="39"/>
      <c r="B64" s="49"/>
      <c r="C64" s="49"/>
      <c r="D64" s="49"/>
      <c r="E64" s="49"/>
      <c r="F64" s="43"/>
      <c r="G64" s="50"/>
      <c r="H64" s="50"/>
      <c r="I64" s="50"/>
      <c r="J64" s="45" t="s">
        <v>39</v>
      </c>
      <c r="K64" s="53"/>
      <c r="L64" s="53"/>
      <c r="M64" s="53"/>
      <c r="N64" s="6"/>
      <c r="P64" s="22"/>
      <c r="Q64" s="22"/>
      <c r="R64" s="24"/>
      <c r="S64" s="25"/>
      <c r="T64" s="25"/>
      <c r="U64" s="25"/>
      <c r="V64" s="25"/>
      <c r="W64" s="25"/>
      <c r="X64" s="26"/>
      <c r="Y64" s="6"/>
      <c r="Z64" s="25"/>
    </row>
    <row r="65" spans="1:26" ht="16.8">
      <c r="A65" s="36"/>
      <c r="B65" s="49"/>
      <c r="C65" s="49"/>
      <c r="D65" s="49"/>
      <c r="E65" s="49"/>
      <c r="F65" s="43"/>
      <c r="G65" s="50"/>
      <c r="H65" s="50"/>
      <c r="I65" s="50"/>
      <c r="J65" s="45" t="s">
        <v>40</v>
      </c>
      <c r="K65" s="54"/>
      <c r="L65" s="54"/>
      <c r="M65" s="54"/>
      <c r="N65" s="6"/>
      <c r="P65" s="22"/>
      <c r="Q65" s="22"/>
      <c r="R65" s="24"/>
      <c r="S65" s="25"/>
      <c r="T65" s="25"/>
      <c r="U65" s="25"/>
      <c r="V65" s="25"/>
      <c r="W65" s="25"/>
      <c r="X65" s="55"/>
      <c r="Y65" s="6"/>
      <c r="Z65" s="25"/>
    </row>
    <row r="66" spans="1:26" ht="16.8">
      <c r="A66" s="36"/>
      <c r="B66" s="15"/>
      <c r="C66" s="15"/>
      <c r="D66" s="15"/>
      <c r="E66" s="49"/>
      <c r="F66" s="49"/>
      <c r="G66" s="15"/>
      <c r="H66" s="56"/>
      <c r="I66" s="56"/>
      <c r="J66" s="45" t="s">
        <v>41</v>
      </c>
      <c r="K66" s="57"/>
      <c r="L66" s="53"/>
      <c r="M66" s="53"/>
      <c r="N66" s="6"/>
      <c r="P66" s="22"/>
      <c r="Q66" s="22"/>
      <c r="R66" s="24"/>
      <c r="S66" s="25"/>
      <c r="T66" s="25"/>
      <c r="U66" s="25"/>
      <c r="V66" s="25" t="s">
        <v>28</v>
      </c>
      <c r="W66" s="25"/>
      <c r="X66" s="55"/>
      <c r="Y66" s="6"/>
      <c r="Z66" s="25"/>
    </row>
    <row r="67" spans="1:26" ht="16.8">
      <c r="A67" s="58" t="s">
        <v>43</v>
      </c>
      <c r="B67" s="59" t="s">
        <v>44</v>
      </c>
      <c r="C67" s="59" t="s">
        <v>45</v>
      </c>
      <c r="D67" s="59" t="s">
        <v>46</v>
      </c>
      <c r="E67" s="60" t="s">
        <v>47</v>
      </c>
      <c r="F67" s="60"/>
      <c r="G67" s="61"/>
      <c r="H67" s="62"/>
      <c r="I67" s="63"/>
      <c r="J67" s="64"/>
      <c r="K67" s="65"/>
      <c r="L67" s="6"/>
      <c r="M67" s="6"/>
      <c r="N67" s="6"/>
      <c r="P67" s="22"/>
      <c r="Q67" s="22"/>
      <c r="R67" s="24"/>
      <c r="S67" s="25"/>
      <c r="T67" s="25"/>
      <c r="U67" s="25"/>
      <c r="V67" s="25"/>
      <c r="W67" s="25"/>
      <c r="X67" s="55"/>
      <c r="Y67" s="6"/>
      <c r="Z67" s="25"/>
    </row>
    <row r="68" spans="1:26">
      <c r="A68" s="36"/>
      <c r="B68" s="66"/>
      <c r="C68" s="66"/>
      <c r="D68" s="66"/>
      <c r="E68" s="66"/>
      <c r="F68" s="66"/>
      <c r="G68" s="15"/>
      <c r="H68" s="15"/>
      <c r="I68" s="15"/>
      <c r="J68" s="67"/>
      <c r="K68" s="6"/>
      <c r="L68" s="6"/>
      <c r="M68" s="6"/>
      <c r="N68" s="6"/>
      <c r="P68" s="22"/>
      <c r="Q68" s="22"/>
      <c r="R68" s="24"/>
      <c r="S68" s="25"/>
      <c r="T68" s="25"/>
      <c r="U68" s="25"/>
      <c r="V68" s="25"/>
      <c r="W68" s="25"/>
      <c r="X68" s="55"/>
      <c r="Y68" s="6"/>
      <c r="Z68" s="25"/>
    </row>
    <row r="69" spans="1:26">
      <c r="A69" s="39"/>
      <c r="B69" s="66"/>
      <c r="C69" s="66"/>
      <c r="D69" s="66"/>
      <c r="E69" s="66"/>
      <c r="F69" s="66"/>
      <c r="G69" s="15"/>
      <c r="H69" s="15"/>
      <c r="I69" s="15"/>
      <c r="J69" s="67"/>
      <c r="K69" s="6"/>
      <c r="L69" s="6"/>
      <c r="M69" s="6"/>
      <c r="N69" s="6"/>
      <c r="P69" s="22"/>
      <c r="Q69" s="22"/>
      <c r="R69" s="24"/>
      <c r="S69" s="25"/>
      <c r="T69" s="25"/>
      <c r="U69" s="25"/>
      <c r="V69" s="25"/>
      <c r="W69" s="25"/>
      <c r="X69" s="55"/>
      <c r="Y69" s="6"/>
      <c r="Z69" s="25"/>
    </row>
    <row r="70" spans="1:26">
      <c r="A70" s="36"/>
      <c r="B70" s="66"/>
      <c r="C70" s="66"/>
      <c r="D70" s="66"/>
      <c r="E70" s="66"/>
      <c r="F70" s="66"/>
      <c r="G70" s="15"/>
      <c r="H70" s="15"/>
      <c r="I70" s="15"/>
      <c r="J70" s="67"/>
      <c r="K70" s="6"/>
      <c r="L70" s="6"/>
      <c r="M70" s="6"/>
      <c r="N70" s="6"/>
      <c r="P70" s="22"/>
      <c r="Q70" s="22"/>
      <c r="R70" s="24"/>
      <c r="S70" s="25"/>
      <c r="T70" s="25"/>
      <c r="U70" s="25"/>
      <c r="V70" s="25"/>
      <c r="W70" s="25"/>
      <c r="X70" s="55"/>
      <c r="Y70" s="6"/>
      <c r="Z70" s="25"/>
    </row>
    <row r="71" spans="1:26">
      <c r="A71" s="40"/>
      <c r="B71" s="66"/>
      <c r="C71" s="66"/>
      <c r="D71" s="66"/>
      <c r="E71" s="66"/>
      <c r="F71" s="66"/>
      <c r="G71" s="15"/>
      <c r="H71" s="15"/>
      <c r="I71" s="15"/>
      <c r="J71" s="67"/>
      <c r="K71" s="6"/>
      <c r="L71" s="6"/>
      <c r="M71" s="6"/>
      <c r="N71" s="6"/>
      <c r="P71" s="22"/>
      <c r="Q71" s="22"/>
      <c r="R71" s="24"/>
      <c r="S71" s="25"/>
      <c r="T71" s="25"/>
      <c r="U71" s="25"/>
      <c r="V71" s="25"/>
      <c r="W71" s="25"/>
      <c r="X71" s="55"/>
      <c r="Y71" s="6"/>
      <c r="Z71" s="25"/>
    </row>
    <row r="72" spans="1:26" ht="16.8">
      <c r="A72" s="68" t="s">
        <v>48</v>
      </c>
      <c r="B72" s="69" t="s">
        <v>49</v>
      </c>
      <c r="C72" s="69" t="s">
        <v>50</v>
      </c>
      <c r="D72" s="69" t="s">
        <v>51</v>
      </c>
      <c r="E72" s="69" t="s">
        <v>52</v>
      </c>
      <c r="F72" s="70" t="s">
        <v>53</v>
      </c>
      <c r="G72" s="71"/>
      <c r="H72" s="72"/>
      <c r="I72" s="73"/>
      <c r="J72" s="74"/>
      <c r="K72" s="5"/>
      <c r="L72" s="5"/>
      <c r="M72" s="5"/>
      <c r="N72" s="6"/>
      <c r="P72" s="22"/>
      <c r="Q72" s="22"/>
      <c r="R72" s="24"/>
      <c r="S72" s="25"/>
      <c r="T72" s="25"/>
      <c r="U72" s="25"/>
      <c r="V72" s="25"/>
      <c r="W72" s="25"/>
      <c r="X72" s="55"/>
      <c r="Y72" s="6"/>
      <c r="Z72" s="25"/>
    </row>
    <row r="73" spans="1:26" ht="19.8">
      <c r="A73" s="36"/>
      <c r="B73" s="75"/>
      <c r="C73" s="75"/>
      <c r="D73" s="75"/>
      <c r="E73" s="75"/>
      <c r="F73" s="76" t="s">
        <v>54</v>
      </c>
      <c r="G73" s="77"/>
      <c r="H73" s="77"/>
      <c r="I73" s="77"/>
      <c r="J73" s="74"/>
      <c r="K73" s="5"/>
      <c r="L73" s="5"/>
      <c r="M73" s="5"/>
      <c r="N73" s="6"/>
      <c r="P73" s="22"/>
      <c r="Q73" s="22"/>
      <c r="R73" s="24"/>
      <c r="S73" s="25"/>
      <c r="T73" s="25"/>
      <c r="U73" s="25"/>
      <c r="V73" s="25"/>
      <c r="W73" s="25"/>
      <c r="X73" s="55"/>
      <c r="Y73" s="6"/>
      <c r="Z73" s="25"/>
    </row>
    <row r="74" spans="1:26" ht="19.8">
      <c r="A74" s="39"/>
      <c r="B74" s="75"/>
      <c r="C74" s="75"/>
      <c r="D74" s="75"/>
      <c r="E74" s="75"/>
      <c r="F74" s="78" t="s">
        <v>55</v>
      </c>
      <c r="G74" s="77"/>
      <c r="H74" s="77"/>
      <c r="I74" s="77"/>
      <c r="J74" s="74"/>
      <c r="K74" s="5"/>
      <c r="L74" s="5"/>
      <c r="M74" s="5"/>
      <c r="N74" s="6"/>
      <c r="P74" s="22"/>
      <c r="Q74" s="22"/>
      <c r="R74" s="24"/>
      <c r="S74" s="25"/>
      <c r="T74" s="25"/>
      <c r="U74" s="25"/>
      <c r="V74" s="25"/>
      <c r="W74" s="25"/>
      <c r="X74" s="55"/>
      <c r="Y74" s="6"/>
      <c r="Z74" s="25"/>
    </row>
    <row r="75" spans="1:26" ht="16.8">
      <c r="A75" s="36"/>
      <c r="B75" s="75"/>
      <c r="C75" s="75"/>
      <c r="D75" s="75"/>
      <c r="E75" s="75"/>
      <c r="F75" s="79"/>
      <c r="G75" s="79"/>
      <c r="H75" s="77"/>
      <c r="I75" s="77"/>
      <c r="J75" s="74"/>
      <c r="K75" s="5"/>
      <c r="L75" s="5"/>
      <c r="M75" s="5"/>
      <c r="N75" s="6"/>
      <c r="P75" s="22"/>
      <c r="Q75" s="22"/>
      <c r="R75" s="24"/>
      <c r="S75" s="25"/>
      <c r="T75" s="25"/>
      <c r="U75" s="25"/>
      <c r="V75" s="25"/>
      <c r="W75" s="25"/>
      <c r="X75" s="55"/>
      <c r="Y75" s="6"/>
      <c r="Z75" s="25"/>
    </row>
    <row r="76" spans="1:26">
      <c r="A76" s="36"/>
      <c r="B76" s="75"/>
      <c r="C76" s="75"/>
      <c r="D76" s="75"/>
      <c r="E76" s="75"/>
      <c r="F76" s="75"/>
      <c r="G76" s="75"/>
      <c r="H76" s="15"/>
      <c r="I76" s="15"/>
      <c r="J76" s="67"/>
      <c r="K76" s="6"/>
      <c r="L76" s="6"/>
      <c r="M76" s="6"/>
      <c r="N76" s="6"/>
      <c r="P76" s="22"/>
      <c r="Q76" s="22"/>
      <c r="R76" s="24"/>
      <c r="S76" s="25"/>
      <c r="T76" s="25"/>
      <c r="U76" s="25"/>
      <c r="V76" s="25"/>
      <c r="W76" s="25"/>
      <c r="X76" s="55"/>
      <c r="Y76" s="6"/>
      <c r="Z76" s="25"/>
    </row>
    <row r="77" spans="1:26">
      <c r="A77" s="36"/>
      <c r="B77" s="15"/>
      <c r="C77" s="15"/>
      <c r="D77" s="15"/>
      <c r="E77" s="15"/>
      <c r="F77" s="15"/>
      <c r="G77" s="15"/>
      <c r="H77" s="15"/>
      <c r="I77" s="15"/>
      <c r="J77" s="67"/>
      <c r="K77" s="6"/>
      <c r="L77" s="6"/>
      <c r="M77" s="6"/>
      <c r="N77" s="6"/>
      <c r="P77" s="22"/>
      <c r="Q77" s="22"/>
      <c r="R77" s="24"/>
      <c r="S77" s="25"/>
      <c r="T77" s="25"/>
      <c r="U77" s="25"/>
      <c r="V77" s="25"/>
      <c r="W77" s="25"/>
      <c r="X77" s="55"/>
      <c r="Y77" s="6"/>
      <c r="Z77" s="25"/>
    </row>
    <row r="78" spans="1:26">
      <c r="A78" s="36"/>
      <c r="B78" s="15"/>
      <c r="C78" s="15"/>
      <c r="D78" s="15"/>
      <c r="E78" s="15"/>
      <c r="F78" s="15"/>
      <c r="G78" s="15"/>
      <c r="H78" s="15"/>
      <c r="I78" s="15"/>
      <c r="J78" s="67"/>
      <c r="K78" s="6"/>
      <c r="L78" s="6"/>
      <c r="M78" s="6"/>
      <c r="N78" s="6"/>
      <c r="P78" s="22"/>
      <c r="Q78" s="22"/>
      <c r="R78" s="24"/>
      <c r="S78" s="25"/>
      <c r="T78" s="25"/>
      <c r="U78" s="25"/>
      <c r="V78" s="25"/>
      <c r="W78" s="25"/>
      <c r="X78" s="55"/>
      <c r="Y78" s="6"/>
      <c r="Z78" s="25"/>
    </row>
    <row r="79" spans="1:26">
      <c r="A79" s="36"/>
      <c r="B79" s="15"/>
      <c r="C79" s="15"/>
      <c r="D79" s="20"/>
      <c r="E79" s="20"/>
      <c r="F79" s="20"/>
      <c r="G79" s="20"/>
      <c r="H79" s="20"/>
      <c r="I79" s="20"/>
      <c r="J79" s="21"/>
      <c r="K79" s="6"/>
      <c r="L79" s="6"/>
      <c r="M79" s="6"/>
      <c r="N79" s="6"/>
      <c r="P79" s="22"/>
      <c r="Q79" s="22"/>
      <c r="R79" s="24"/>
      <c r="S79" s="25"/>
      <c r="T79" s="25"/>
      <c r="U79" s="25"/>
      <c r="V79" s="25"/>
      <c r="W79" s="25"/>
      <c r="X79" s="55"/>
      <c r="Y79" s="6"/>
      <c r="Z79" s="25"/>
    </row>
    <row r="80" spans="1:26" ht="16.8" thickBot="1">
      <c r="A80" s="80"/>
      <c r="B80" s="20"/>
      <c r="C80" s="20"/>
      <c r="D80" s="20"/>
      <c r="E80" s="81"/>
      <c r="F80" s="82"/>
      <c r="G80" s="81"/>
      <c r="H80" s="81"/>
      <c r="I80" s="81"/>
      <c r="J80" s="81"/>
      <c r="K80" s="81"/>
      <c r="L80" s="81"/>
      <c r="M80" s="81"/>
      <c r="N80" s="81"/>
      <c r="P80" s="22"/>
      <c r="Q80" s="22"/>
      <c r="R80" s="24"/>
      <c r="S80" s="25"/>
      <c r="T80" s="25"/>
      <c r="U80" s="25"/>
      <c r="V80" s="25"/>
      <c r="W80" s="25"/>
      <c r="X80" s="55"/>
      <c r="Y80" s="6"/>
      <c r="Z80" s="25"/>
    </row>
    <row r="81" spans="1:26" ht="17.399999999999999" thickBot="1">
      <c r="A81" s="234" t="s">
        <v>1</v>
      </c>
      <c r="B81" s="86" t="s">
        <v>56</v>
      </c>
      <c r="C81" s="86" t="s">
        <v>57</v>
      </c>
      <c r="D81" s="235" t="s">
        <v>58</v>
      </c>
      <c r="E81" s="230" t="s">
        <v>1</v>
      </c>
      <c r="F81" s="230" t="s">
        <v>59</v>
      </c>
      <c r="G81" s="230" t="s">
        <v>57</v>
      </c>
      <c r="H81" s="231" t="s">
        <v>61</v>
      </c>
      <c r="I81" s="230" t="s">
        <v>62</v>
      </c>
      <c r="J81" s="230" t="s">
        <v>63</v>
      </c>
      <c r="K81" s="226" t="s">
        <v>64</v>
      </c>
      <c r="L81" s="226" t="s">
        <v>65</v>
      </c>
      <c r="M81" s="89" t="s">
        <v>66</v>
      </c>
      <c r="N81" s="90" t="s">
        <v>67</v>
      </c>
      <c r="P81" s="22"/>
      <c r="Q81" s="22"/>
      <c r="R81" s="24"/>
      <c r="S81" s="25"/>
      <c r="T81" s="25"/>
      <c r="U81" s="25"/>
      <c r="V81" s="25"/>
      <c r="W81" s="25"/>
      <c r="X81" s="55"/>
      <c r="Y81" s="6"/>
      <c r="Z81" s="25"/>
    </row>
    <row r="82" spans="1:26" ht="16.8">
      <c r="A82" s="528" t="s">
        <v>729</v>
      </c>
      <c r="B82" s="533">
        <v>36.35</v>
      </c>
      <c r="C82" s="533">
        <v>31</v>
      </c>
      <c r="D82" s="533">
        <v>36381</v>
      </c>
      <c r="E82" s="527" t="s">
        <v>731</v>
      </c>
      <c r="F82" s="530">
        <v>37700</v>
      </c>
      <c r="G82" s="530">
        <v>32</v>
      </c>
      <c r="H82" s="530">
        <v>113</v>
      </c>
      <c r="I82" s="530">
        <f>SUM(G82+H82+C82)</f>
        <v>176</v>
      </c>
      <c r="J82" s="531">
        <f>SUM(F82-G82-H82)</f>
        <v>37555</v>
      </c>
      <c r="K82" s="538">
        <f>SUM(J82-D82-I82)</f>
        <v>998</v>
      </c>
      <c r="L82" s="538"/>
      <c r="M82" s="95"/>
      <c r="N82" s="65"/>
      <c r="P82" s="22"/>
      <c r="Q82" s="22"/>
      <c r="R82" s="24"/>
      <c r="S82" s="25"/>
      <c r="T82" s="25"/>
      <c r="U82" s="25"/>
      <c r="V82" s="25"/>
      <c r="W82" s="25"/>
      <c r="X82" s="55"/>
      <c r="Y82" s="6"/>
      <c r="Z82" s="25"/>
    </row>
    <row r="83" spans="1:26" ht="16.8">
      <c r="A83" s="534" t="s">
        <v>730</v>
      </c>
      <c r="B83" s="535"/>
      <c r="C83" s="535">
        <v>31</v>
      </c>
      <c r="D83" s="533">
        <v>36381</v>
      </c>
      <c r="E83" s="329"/>
      <c r="F83" s="458">
        <v>37700</v>
      </c>
      <c r="G83" s="458">
        <v>32</v>
      </c>
      <c r="H83" s="458">
        <v>113</v>
      </c>
      <c r="I83" s="458">
        <f>SUM(G83+H83+C83)</f>
        <v>176</v>
      </c>
      <c r="J83" s="458">
        <f>SUM(F83-G83-H83)</f>
        <v>37555</v>
      </c>
      <c r="K83" s="459">
        <f>SUM(J83-D83-I83)</f>
        <v>998</v>
      </c>
      <c r="L83" s="459"/>
      <c r="M83" s="25"/>
      <c r="N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6" ht="16.8">
      <c r="A84" s="534"/>
      <c r="B84" s="535"/>
      <c r="C84" s="535"/>
      <c r="D84" s="533"/>
      <c r="E84" s="329"/>
      <c r="F84" s="458"/>
      <c r="G84" s="458"/>
      <c r="H84" s="458"/>
      <c r="I84" s="458"/>
      <c r="J84" s="458"/>
      <c r="K84" s="539">
        <f>SUM(K82:K83)</f>
        <v>1996</v>
      </c>
      <c r="L84" s="460">
        <f>SUM(K84/(F83*2+I83)*100)</f>
        <v>2.6410500688049119</v>
      </c>
      <c r="M84" s="25"/>
      <c r="N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6" ht="16.8">
      <c r="A85" s="529"/>
      <c r="B85" s="536"/>
      <c r="C85" s="536"/>
      <c r="D85" s="537">
        <v>36381</v>
      </c>
      <c r="E85" s="322" t="s">
        <v>731</v>
      </c>
      <c r="F85" s="387">
        <v>38.700000000000003</v>
      </c>
      <c r="G85" s="387">
        <v>33</v>
      </c>
      <c r="H85" s="387">
        <v>116</v>
      </c>
      <c r="I85" s="387"/>
      <c r="J85" s="387"/>
      <c r="K85" s="432"/>
      <c r="L85" s="432"/>
      <c r="M85" s="25"/>
      <c r="N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6" ht="16.8">
      <c r="A86" s="529"/>
      <c r="B86" s="536"/>
      <c r="C86" s="536"/>
      <c r="D86" s="537">
        <v>36381</v>
      </c>
      <c r="E86" s="322"/>
      <c r="F86" s="387"/>
      <c r="G86" s="387"/>
      <c r="H86" s="387"/>
      <c r="I86" s="387"/>
      <c r="J86" s="387"/>
      <c r="K86" s="432"/>
      <c r="L86" s="432"/>
      <c r="M86" s="25"/>
      <c r="N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6" ht="16.8">
      <c r="A87" s="529"/>
      <c r="B87" s="536"/>
      <c r="C87" s="536"/>
      <c r="D87" s="536"/>
      <c r="E87" s="322"/>
      <c r="F87" s="387"/>
      <c r="G87" s="387"/>
      <c r="H87" s="387"/>
      <c r="I87" s="387"/>
      <c r="J87" s="387"/>
      <c r="K87" s="432"/>
      <c r="L87" s="432"/>
      <c r="M87" s="25"/>
      <c r="N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6" ht="16.8">
      <c r="A88" s="529"/>
      <c r="B88" s="536"/>
      <c r="C88" s="536"/>
      <c r="D88" s="536"/>
      <c r="E88" s="322"/>
      <c r="F88" s="387"/>
      <c r="G88" s="387"/>
      <c r="H88" s="387"/>
      <c r="I88" s="387"/>
      <c r="J88" s="387"/>
      <c r="K88" s="432"/>
      <c r="L88" s="432"/>
      <c r="M88" s="25"/>
      <c r="N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6" ht="16.8">
      <c r="A89" s="529"/>
      <c r="B89" s="536"/>
      <c r="C89" s="536"/>
      <c r="D89" s="536"/>
      <c r="E89" s="322"/>
      <c r="F89" s="387"/>
      <c r="G89" s="387"/>
      <c r="H89" s="387"/>
      <c r="I89" s="387"/>
      <c r="J89" s="387"/>
      <c r="K89" s="432"/>
      <c r="L89" s="432"/>
      <c r="M89" s="25"/>
      <c r="N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6" ht="16.8">
      <c r="A90" s="529"/>
      <c r="B90" s="536"/>
      <c r="C90" s="536"/>
      <c r="D90" s="536"/>
      <c r="E90" s="322"/>
      <c r="F90" s="387"/>
      <c r="G90" s="387"/>
      <c r="H90" s="387"/>
      <c r="I90" s="387"/>
      <c r="J90" s="387"/>
      <c r="K90" s="432"/>
      <c r="L90" s="432"/>
      <c r="M90" s="25"/>
      <c r="N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6" ht="16.8">
      <c r="A91" s="529"/>
      <c r="B91" s="536"/>
      <c r="C91" s="536"/>
      <c r="D91" s="536"/>
      <c r="E91" s="532"/>
      <c r="F91" s="387"/>
      <c r="G91" s="387"/>
      <c r="H91" s="387"/>
      <c r="I91" s="387"/>
      <c r="J91" s="387"/>
      <c r="K91" s="432"/>
      <c r="L91" s="432"/>
      <c r="M91" s="25"/>
      <c r="N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6">
      <c r="A92" s="523"/>
      <c r="B92" s="525"/>
      <c r="C92" s="525"/>
      <c r="D92" s="525"/>
    </row>
    <row r="93" spans="1:26" ht="16.8">
      <c r="A93" s="524"/>
      <c r="B93" s="525"/>
      <c r="C93" s="525"/>
      <c r="D93" s="525"/>
    </row>
    <row r="94" spans="1:26" ht="16.8">
      <c r="A94" s="524"/>
      <c r="B94" s="525"/>
      <c r="C94" s="525"/>
      <c r="D94" s="525"/>
    </row>
    <row r="95" spans="1:26" ht="16.8">
      <c r="A95" s="524"/>
    </row>
    <row r="96" spans="1:26" ht="16.8">
      <c r="A96" s="524"/>
    </row>
    <row r="97" spans="1:1" ht="16.8">
      <c r="A97" s="52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1"/>
  <sheetViews>
    <sheetView topLeftCell="A106" workbookViewId="0">
      <selection activeCell="F54" sqref="F54"/>
    </sheetView>
  </sheetViews>
  <sheetFormatPr defaultRowHeight="16.2"/>
  <cols>
    <col min="10" max="10" width="11.44140625" customWidth="1"/>
    <col min="13" max="13" width="13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6" ht="16.8">
      <c r="A1" s="361" t="s">
        <v>640</v>
      </c>
      <c r="B1" s="362" t="s">
        <v>336</v>
      </c>
      <c r="C1" s="363">
        <v>1558</v>
      </c>
      <c r="D1" s="22"/>
      <c r="E1" s="22"/>
      <c r="F1" s="22"/>
      <c r="G1" s="22"/>
      <c r="H1" s="22"/>
      <c r="I1" s="22"/>
      <c r="J1" s="22"/>
      <c r="K1" s="22"/>
      <c r="L1" s="22"/>
      <c r="M1" s="25"/>
      <c r="N1" s="25"/>
      <c r="Z1" s="25"/>
    </row>
    <row r="2" spans="1:26" ht="16.8">
      <c r="A2" s="361" t="s">
        <v>694</v>
      </c>
      <c r="B2" s="364" t="s">
        <v>693</v>
      </c>
      <c r="C2" s="363">
        <v>3150</v>
      </c>
      <c r="D2" s="22"/>
      <c r="E2" s="22"/>
      <c r="F2" s="22"/>
      <c r="G2" s="22"/>
      <c r="H2" s="22"/>
      <c r="I2" s="22"/>
      <c r="J2" s="22"/>
      <c r="K2" s="22"/>
      <c r="L2" s="22"/>
      <c r="M2" s="25"/>
      <c r="N2" s="25"/>
      <c r="Z2" s="25"/>
    </row>
    <row r="3" spans="1:26" ht="16.8">
      <c r="A3" s="361" t="s">
        <v>335</v>
      </c>
      <c r="B3" s="365" t="s">
        <v>697</v>
      </c>
      <c r="C3" s="363"/>
      <c r="D3" s="22"/>
      <c r="E3" s="22"/>
      <c r="F3" s="22"/>
      <c r="G3" s="22"/>
      <c r="H3" s="22"/>
      <c r="I3" s="22"/>
      <c r="J3" s="22"/>
      <c r="K3" s="22"/>
      <c r="L3" s="22"/>
      <c r="M3" s="25"/>
      <c r="N3" s="25"/>
      <c r="Z3" s="25"/>
    </row>
    <row r="4" spans="1:26">
      <c r="A4" s="316"/>
      <c r="B4" s="359"/>
      <c r="C4" s="22"/>
      <c r="D4" s="22"/>
      <c r="E4" s="22" t="s">
        <v>695</v>
      </c>
      <c r="F4" s="22"/>
      <c r="G4" s="22"/>
      <c r="H4" s="22"/>
      <c r="I4" s="22"/>
      <c r="J4" s="22"/>
      <c r="K4" s="22"/>
      <c r="L4" s="22"/>
      <c r="M4" s="25"/>
      <c r="N4" s="25"/>
      <c r="Z4" s="25"/>
    </row>
    <row r="5" spans="1:26">
      <c r="A5" s="316"/>
      <c r="B5" s="360"/>
      <c r="C5" s="22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  <c r="Z5" s="25"/>
    </row>
    <row r="6" spans="1:26">
      <c r="A6" s="316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5"/>
      <c r="N6" s="25"/>
      <c r="Z6" s="25"/>
    </row>
    <row r="7" spans="1:26" ht="16.8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3"/>
      <c r="I7" s="4"/>
      <c r="J7" s="4"/>
      <c r="K7" s="5"/>
      <c r="L7" s="6"/>
      <c r="M7" s="6"/>
      <c r="N7" s="6"/>
      <c r="O7" s="7"/>
      <c r="P7" s="8" t="s">
        <v>7</v>
      </c>
      <c r="Q7" s="9"/>
      <c r="R7" s="10"/>
      <c r="S7" s="11"/>
      <c r="T7" s="11"/>
      <c r="U7" s="11"/>
      <c r="V7" s="11"/>
      <c r="W7" s="11"/>
      <c r="X7" s="12"/>
      <c r="Y7" s="9"/>
    </row>
    <row r="8" spans="1:26" ht="16.8">
      <c r="A8" s="369" t="s">
        <v>693</v>
      </c>
      <c r="B8" s="14"/>
      <c r="C8" s="15"/>
      <c r="D8" s="15"/>
      <c r="E8" s="15"/>
      <c r="F8" s="15"/>
      <c r="G8" s="2" t="s">
        <v>8</v>
      </c>
      <c r="H8" s="16"/>
      <c r="I8" s="17"/>
      <c r="J8" s="18"/>
      <c r="K8" s="5"/>
      <c r="L8" s="6"/>
      <c r="M8" s="6"/>
      <c r="N8" s="6"/>
      <c r="O8" s="7"/>
      <c r="P8" s="11" t="s">
        <v>1</v>
      </c>
      <c r="Q8" s="9" t="s">
        <v>10</v>
      </c>
      <c r="R8" s="10" t="s">
        <v>11</v>
      </c>
      <c r="S8" s="11" t="s">
        <v>12</v>
      </c>
      <c r="T8" s="11" t="s">
        <v>13</v>
      </c>
      <c r="U8" s="11" t="s">
        <v>14</v>
      </c>
      <c r="V8" s="11" t="s">
        <v>15</v>
      </c>
      <c r="W8" s="11" t="s">
        <v>16</v>
      </c>
      <c r="X8" s="12" t="s">
        <v>17</v>
      </c>
      <c r="Y8" s="9" t="s">
        <v>18</v>
      </c>
    </row>
    <row r="9" spans="1:26">
      <c r="A9" s="367" t="s">
        <v>656</v>
      </c>
      <c r="B9" s="15"/>
      <c r="C9" s="15"/>
      <c r="D9" s="15"/>
      <c r="E9" s="15"/>
      <c r="F9" s="15"/>
      <c r="G9" s="19"/>
      <c r="H9" s="20"/>
      <c r="I9" s="20"/>
      <c r="J9" s="21"/>
      <c r="K9" s="6"/>
      <c r="L9" s="6"/>
      <c r="M9" s="6"/>
      <c r="N9" s="6"/>
      <c r="P9" s="22"/>
      <c r="Q9" s="23"/>
      <c r="R9" s="24"/>
      <c r="S9" s="25"/>
      <c r="T9" s="25"/>
      <c r="U9" s="25"/>
      <c r="V9" s="25"/>
      <c r="W9" s="25"/>
      <c r="X9" s="26"/>
      <c r="Y9" s="27"/>
    </row>
    <row r="10" spans="1:26">
      <c r="A10" s="368"/>
      <c r="B10" s="20"/>
      <c r="C10" s="20"/>
      <c r="D10" s="20"/>
      <c r="E10" s="20"/>
      <c r="F10" s="20"/>
      <c r="G10" s="20"/>
      <c r="H10" s="20"/>
      <c r="I10" s="20"/>
      <c r="J10" s="21"/>
      <c r="K10" s="6"/>
      <c r="L10" s="6"/>
      <c r="M10" s="6"/>
      <c r="N10" s="6"/>
      <c r="P10" s="22"/>
      <c r="Q10" s="23"/>
      <c r="R10" s="24"/>
      <c r="S10" s="25"/>
      <c r="T10" s="25"/>
      <c r="U10" s="25"/>
      <c r="V10" s="25"/>
      <c r="W10" s="25"/>
      <c r="X10" s="26"/>
      <c r="Y10" s="6"/>
    </row>
    <row r="11" spans="1:26" ht="16.8">
      <c r="A11" s="29" t="s">
        <v>19</v>
      </c>
      <c r="B11" s="30" t="s">
        <v>20</v>
      </c>
      <c r="C11" s="30" t="s">
        <v>21</v>
      </c>
      <c r="D11" s="30" t="s">
        <v>22</v>
      </c>
      <c r="E11" s="30" t="s">
        <v>23</v>
      </c>
      <c r="F11" s="31"/>
      <c r="G11" s="32" t="s">
        <v>24</v>
      </c>
      <c r="H11" s="32" t="s">
        <v>25</v>
      </c>
      <c r="I11" s="33" t="s">
        <v>26</v>
      </c>
      <c r="J11" s="34" t="s">
        <v>27</v>
      </c>
      <c r="K11" s="35"/>
      <c r="L11" s="6"/>
      <c r="M11" s="6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6">
      <c r="A12" s="36"/>
      <c r="B12" s="31"/>
      <c r="C12" s="31"/>
      <c r="D12" s="31"/>
      <c r="E12" s="31"/>
      <c r="F12" s="31"/>
      <c r="G12" s="37"/>
      <c r="H12" s="37"/>
      <c r="I12" s="37"/>
      <c r="J12" s="6"/>
      <c r="K12" s="6"/>
      <c r="L12" s="6"/>
      <c r="M12" s="6"/>
      <c r="N12" s="6"/>
      <c r="P12" s="22"/>
      <c r="Q12" s="23"/>
      <c r="R12" s="38"/>
      <c r="S12" s="25"/>
      <c r="T12" s="25"/>
      <c r="U12" s="25"/>
      <c r="V12" s="25"/>
      <c r="W12" s="25"/>
      <c r="X12" s="26"/>
      <c r="Y12" s="6"/>
    </row>
    <row r="13" spans="1:26">
      <c r="A13" s="39"/>
      <c r="B13" s="31"/>
      <c r="C13" s="31"/>
      <c r="D13" s="31"/>
      <c r="E13" s="31"/>
      <c r="F13" s="31"/>
      <c r="G13" s="37"/>
      <c r="H13" s="37"/>
      <c r="I13" s="37"/>
      <c r="J13" s="6"/>
      <c r="K13" s="6"/>
      <c r="L13" s="6"/>
      <c r="M13" s="6"/>
      <c r="N13" s="6"/>
      <c r="P13" s="22"/>
      <c r="Q13" s="22"/>
      <c r="R13" s="24"/>
      <c r="S13" s="25"/>
      <c r="T13" s="25" t="s">
        <v>28</v>
      </c>
      <c r="U13" s="25"/>
      <c r="V13" s="25"/>
      <c r="W13" s="25"/>
      <c r="X13" s="26"/>
      <c r="Y13" s="6"/>
    </row>
    <row r="14" spans="1:26">
      <c r="A14" s="36"/>
      <c r="B14" s="31"/>
      <c r="C14" s="31"/>
      <c r="D14" s="31"/>
      <c r="E14" s="31"/>
      <c r="F14" s="31" t="s">
        <v>28</v>
      </c>
      <c r="G14" s="37"/>
      <c r="H14" s="37"/>
      <c r="I14" s="37"/>
      <c r="J14" s="6"/>
      <c r="K14" s="6"/>
      <c r="L14" s="6"/>
      <c r="M14" s="6"/>
      <c r="N14" s="6"/>
      <c r="P14" s="22"/>
      <c r="Q14" s="22"/>
      <c r="R14" s="24"/>
      <c r="S14" s="25"/>
      <c r="T14" s="25"/>
      <c r="U14" s="25"/>
      <c r="V14" s="25"/>
      <c r="W14" s="25"/>
      <c r="X14" s="26"/>
      <c r="Y14" s="6"/>
    </row>
    <row r="15" spans="1:26">
      <c r="A15" s="40"/>
      <c r="B15" s="31"/>
      <c r="C15" s="31"/>
      <c r="D15" s="31"/>
      <c r="E15" s="31"/>
      <c r="F15" s="15"/>
      <c r="G15" s="37"/>
      <c r="H15" s="37"/>
      <c r="I15" s="37"/>
      <c r="J15" s="6"/>
      <c r="K15" s="6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26"/>
      <c r="Y15" s="6"/>
    </row>
    <row r="16" spans="1:26" ht="16.8">
      <c r="A16" s="41" t="s">
        <v>29</v>
      </c>
      <c r="B16" s="42" t="s">
        <v>30</v>
      </c>
      <c r="C16" s="42" t="s">
        <v>31</v>
      </c>
      <c r="D16" s="42" t="s">
        <v>32</v>
      </c>
      <c r="E16" s="42" t="s">
        <v>5</v>
      </c>
      <c r="F16" s="43"/>
      <c r="G16" s="44" t="s">
        <v>34</v>
      </c>
      <c r="H16" s="44" t="s">
        <v>35</v>
      </c>
      <c r="I16" s="44" t="s">
        <v>36</v>
      </c>
      <c r="J16" s="45" t="s">
        <v>37</v>
      </c>
      <c r="K16" s="46"/>
      <c r="L16" s="47"/>
      <c r="M16" s="48"/>
      <c r="N16" s="6"/>
      <c r="P16" s="22"/>
      <c r="Q16" s="22"/>
      <c r="R16" s="24"/>
      <c r="S16" s="25"/>
      <c r="T16" s="25"/>
      <c r="U16" s="25"/>
      <c r="V16" s="25"/>
      <c r="W16" s="25"/>
      <c r="X16" s="26"/>
      <c r="Y16" s="6"/>
    </row>
    <row r="17" spans="1:25" ht="16.8">
      <c r="A17" s="36"/>
      <c r="B17" s="49"/>
      <c r="C17" s="49"/>
      <c r="D17" s="49"/>
      <c r="E17" s="49"/>
      <c r="F17" s="43"/>
      <c r="G17" s="50"/>
      <c r="H17" s="50"/>
      <c r="I17" s="50"/>
      <c r="J17" s="51" t="s">
        <v>38</v>
      </c>
      <c r="K17" s="52"/>
      <c r="L17" s="52"/>
      <c r="M17" s="52"/>
      <c r="N17" s="6"/>
      <c r="P17" s="22"/>
      <c r="Q17" s="22"/>
      <c r="R17" s="24"/>
      <c r="S17" s="25"/>
      <c r="T17" s="25"/>
      <c r="U17" s="25"/>
      <c r="V17" s="25"/>
      <c r="W17" s="25"/>
      <c r="X17" s="26"/>
      <c r="Y17" s="6"/>
    </row>
    <row r="18" spans="1:25" ht="16.8">
      <c r="A18" s="39"/>
      <c r="B18" s="49"/>
      <c r="C18" s="49"/>
      <c r="D18" s="49"/>
      <c r="E18" s="49"/>
      <c r="F18" s="43"/>
      <c r="G18" s="50"/>
      <c r="H18" s="50"/>
      <c r="I18" s="50"/>
      <c r="J18" s="45" t="s">
        <v>39</v>
      </c>
      <c r="K18" s="53"/>
      <c r="L18" s="53"/>
      <c r="M18" s="53"/>
      <c r="N18" s="6"/>
      <c r="P18" s="22"/>
      <c r="Q18" s="22"/>
      <c r="R18" s="24"/>
      <c r="S18" s="25"/>
      <c r="T18" s="25"/>
      <c r="U18" s="25"/>
      <c r="V18" s="25"/>
      <c r="W18" s="25"/>
      <c r="X18" s="26"/>
      <c r="Y18" s="6"/>
    </row>
    <row r="19" spans="1:25" ht="16.8">
      <c r="A19" s="36"/>
      <c r="B19" s="49"/>
      <c r="C19" s="49"/>
      <c r="D19" s="49"/>
      <c r="E19" s="49"/>
      <c r="F19" s="43"/>
      <c r="G19" s="50"/>
      <c r="H19" s="50"/>
      <c r="I19" s="50"/>
      <c r="J19" s="45" t="s">
        <v>40</v>
      </c>
      <c r="K19" s="54"/>
      <c r="L19" s="54"/>
      <c r="M19" s="54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36"/>
      <c r="B20" s="15"/>
      <c r="C20" s="15"/>
      <c r="D20" s="15"/>
      <c r="E20" s="49"/>
      <c r="F20" s="49"/>
      <c r="G20" s="15"/>
      <c r="H20" s="56"/>
      <c r="I20" s="56"/>
      <c r="J20" s="45" t="s">
        <v>41</v>
      </c>
      <c r="K20" s="57"/>
      <c r="L20" s="53"/>
      <c r="M20" s="53"/>
      <c r="N20" s="6"/>
      <c r="P20" s="22"/>
      <c r="Q20" s="22"/>
      <c r="R20" s="24"/>
      <c r="S20" s="25"/>
      <c r="T20" s="25"/>
      <c r="U20" s="25"/>
      <c r="V20" s="25" t="s">
        <v>28</v>
      </c>
      <c r="W20" s="25"/>
      <c r="X20" s="55"/>
      <c r="Y20" s="6"/>
    </row>
    <row r="21" spans="1:25" ht="16.8">
      <c r="A21" s="58" t="s">
        <v>43</v>
      </c>
      <c r="B21" s="59" t="s">
        <v>44</v>
      </c>
      <c r="C21" s="59" t="s">
        <v>45</v>
      </c>
      <c r="D21" s="59" t="s">
        <v>46</v>
      </c>
      <c r="E21" s="60" t="s">
        <v>47</v>
      </c>
      <c r="F21" s="60"/>
      <c r="G21" s="61"/>
      <c r="H21" s="62"/>
      <c r="I21" s="63"/>
      <c r="J21" s="64"/>
      <c r="K21" s="65"/>
      <c r="L21" s="6"/>
      <c r="M21" s="6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>
      <c r="A22" s="36"/>
      <c r="B22" s="66"/>
      <c r="C22" s="66"/>
      <c r="D22" s="66"/>
      <c r="E22" s="66"/>
      <c r="F22" s="66"/>
      <c r="G22" s="15"/>
      <c r="H22" s="15"/>
      <c r="I22" s="15"/>
      <c r="J22" s="67"/>
      <c r="K22" s="6"/>
      <c r="L22" s="6"/>
      <c r="M22" s="6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>
      <c r="A23" s="39"/>
      <c r="B23" s="66"/>
      <c r="C23" s="66"/>
      <c r="D23" s="66"/>
      <c r="E23" s="66"/>
      <c r="F23" s="66"/>
      <c r="G23" s="15"/>
      <c r="H23" s="15"/>
      <c r="I23" s="15"/>
      <c r="J23" s="67"/>
      <c r="K23" s="6"/>
      <c r="L23" s="6"/>
      <c r="M23" s="6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66"/>
      <c r="C24" s="66"/>
      <c r="D24" s="66"/>
      <c r="E24" s="66"/>
      <c r="F24" s="66"/>
      <c r="G24" s="1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40"/>
      <c r="B25" s="66"/>
      <c r="C25" s="66"/>
      <c r="D25" s="66"/>
      <c r="E25" s="66"/>
      <c r="F25" s="66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 ht="16.8">
      <c r="A26" s="68" t="s">
        <v>48</v>
      </c>
      <c r="B26" s="69" t="s">
        <v>49</v>
      </c>
      <c r="C26" s="69" t="s">
        <v>50</v>
      </c>
      <c r="D26" s="69" t="s">
        <v>51</v>
      </c>
      <c r="E26" s="69" t="s">
        <v>52</v>
      </c>
      <c r="F26" s="70" t="s">
        <v>53</v>
      </c>
      <c r="G26" s="71"/>
      <c r="H26" s="72"/>
      <c r="I26" s="73"/>
      <c r="J26" s="74"/>
      <c r="K26" s="5"/>
      <c r="L26" s="5"/>
      <c r="M26" s="5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 ht="19.8">
      <c r="A27" s="36"/>
      <c r="B27" s="75"/>
      <c r="C27" s="75"/>
      <c r="D27" s="75"/>
      <c r="E27" s="75"/>
      <c r="F27" s="76" t="s">
        <v>54</v>
      </c>
      <c r="G27" s="77"/>
      <c r="H27" s="77"/>
      <c r="I27" s="77"/>
      <c r="J27" s="74"/>
      <c r="K27" s="5"/>
      <c r="L27" s="5"/>
      <c r="M27" s="5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9.8">
      <c r="A28" s="39"/>
      <c r="B28" s="75"/>
      <c r="C28" s="75"/>
      <c r="D28" s="75"/>
      <c r="E28" s="75"/>
      <c r="F28" s="78" t="s">
        <v>55</v>
      </c>
      <c r="G28" s="77"/>
      <c r="H28" s="77"/>
      <c r="I28" s="77"/>
      <c r="J28" s="74"/>
      <c r="K28" s="5"/>
      <c r="L28" s="5"/>
      <c r="M28" s="5"/>
      <c r="N28" s="6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6.8">
      <c r="A29" s="36"/>
      <c r="B29" s="75"/>
      <c r="C29" s="75"/>
      <c r="D29" s="75"/>
      <c r="E29" s="75"/>
      <c r="F29" s="79"/>
      <c r="G29" s="79"/>
      <c r="H29" s="77"/>
      <c r="I29" s="77"/>
      <c r="J29" s="74"/>
      <c r="K29" s="5"/>
      <c r="L29" s="5"/>
      <c r="M29" s="5"/>
      <c r="N29" s="6"/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6" ht="16.8" thickBo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6" ht="17.399999999999999" thickBot="1">
      <c r="A34" s="234" t="s">
        <v>1</v>
      </c>
      <c r="B34" s="86" t="s">
        <v>56</v>
      </c>
      <c r="C34" s="86" t="s">
        <v>57</v>
      </c>
      <c r="D34" s="235" t="s">
        <v>58</v>
      </c>
      <c r="E34" s="230" t="s">
        <v>1</v>
      </c>
      <c r="F34" s="230" t="s">
        <v>59</v>
      </c>
      <c r="G34" s="230" t="s">
        <v>57</v>
      </c>
      <c r="H34" s="231" t="s">
        <v>61</v>
      </c>
      <c r="I34" s="594" t="s">
        <v>625</v>
      </c>
      <c r="J34" s="230" t="s">
        <v>1061</v>
      </c>
      <c r="K34" s="226" t="s">
        <v>64</v>
      </c>
      <c r="L34" s="226" t="s">
        <v>65</v>
      </c>
      <c r="M34" s="227" t="s">
        <v>66</v>
      </c>
      <c r="N34" s="90" t="s">
        <v>67</v>
      </c>
    </row>
    <row r="35" spans="1:26">
      <c r="A35" s="297" t="s">
        <v>649</v>
      </c>
      <c r="B35" s="705">
        <v>14.82</v>
      </c>
      <c r="C35" s="705">
        <v>20</v>
      </c>
      <c r="D35" s="705">
        <v>14840</v>
      </c>
      <c r="E35" s="706" t="s">
        <v>696</v>
      </c>
      <c r="F35" s="707">
        <v>15120</v>
      </c>
      <c r="G35" s="707">
        <v>20</v>
      </c>
      <c r="H35" s="707">
        <v>15</v>
      </c>
      <c r="I35" s="721">
        <v>55</v>
      </c>
      <c r="J35" s="709">
        <f>SUM(F35-G35-H35)</f>
        <v>15085</v>
      </c>
      <c r="K35" s="710"/>
      <c r="L35" s="268"/>
      <c r="M35" s="521" t="s">
        <v>725</v>
      </c>
      <c r="N35" s="25" t="s">
        <v>657</v>
      </c>
    </row>
    <row r="36" spans="1:26">
      <c r="A36" s="297">
        <v>14.82</v>
      </c>
      <c r="B36" s="705">
        <v>14.82</v>
      </c>
      <c r="C36" s="705">
        <v>20</v>
      </c>
      <c r="D36" s="705">
        <v>14840</v>
      </c>
      <c r="E36" s="706" t="s">
        <v>696</v>
      </c>
      <c r="F36" s="711">
        <v>15120</v>
      </c>
      <c r="G36" s="711">
        <v>12.5</v>
      </c>
      <c r="H36" s="711">
        <v>15</v>
      </c>
      <c r="I36" s="722">
        <v>47.5</v>
      </c>
      <c r="J36" s="712">
        <f>SUM(F36-G36-H36)</f>
        <v>15092.5</v>
      </c>
      <c r="K36" s="713"/>
      <c r="L36" s="126"/>
      <c r="M36" s="127"/>
      <c r="N36" s="129"/>
    </row>
    <row r="37" spans="1:26">
      <c r="A37" s="299" t="s">
        <v>650</v>
      </c>
      <c r="B37" s="714">
        <v>14.72</v>
      </c>
      <c r="C37" s="714">
        <v>20</v>
      </c>
      <c r="D37" s="714">
        <v>14740</v>
      </c>
      <c r="E37" s="706" t="s">
        <v>696</v>
      </c>
      <c r="F37" s="711">
        <v>15120</v>
      </c>
      <c r="G37" s="711">
        <v>12.5</v>
      </c>
      <c r="H37" s="711">
        <v>15</v>
      </c>
      <c r="I37" s="722">
        <v>47.5</v>
      </c>
      <c r="J37" s="712">
        <f>SUM(F37-G37-H37)</f>
        <v>15092.5</v>
      </c>
      <c r="K37" s="713"/>
      <c r="L37" s="126"/>
      <c r="M37" s="127"/>
      <c r="N37" s="128"/>
    </row>
    <row r="38" spans="1:26">
      <c r="A38" s="604" t="s">
        <v>651</v>
      </c>
      <c r="B38" s="715">
        <v>14.62</v>
      </c>
      <c r="C38" s="715">
        <v>20</v>
      </c>
      <c r="D38" s="715">
        <v>14640</v>
      </c>
      <c r="E38" s="706" t="s">
        <v>696</v>
      </c>
      <c r="F38" s="708">
        <v>15100</v>
      </c>
      <c r="G38" s="708">
        <v>12.5</v>
      </c>
      <c r="H38" s="708">
        <v>15</v>
      </c>
      <c r="I38" s="722">
        <v>47.5</v>
      </c>
      <c r="J38" s="708">
        <f>SUM(F38-G38-H38)</f>
        <v>15072.5</v>
      </c>
      <c r="K38" s="710"/>
      <c r="L38" s="116"/>
      <c r="M38" s="116"/>
      <c r="N38" s="25"/>
    </row>
    <row r="39" spans="1:26">
      <c r="A39" s="604" t="s">
        <v>652</v>
      </c>
      <c r="B39" s="715">
        <v>14.51</v>
      </c>
      <c r="C39" s="715">
        <v>20</v>
      </c>
      <c r="D39" s="715">
        <v>14530</v>
      </c>
      <c r="E39" s="706" t="s">
        <v>696</v>
      </c>
      <c r="F39" s="708">
        <v>15100</v>
      </c>
      <c r="G39" s="708">
        <v>12.5</v>
      </c>
      <c r="H39" s="708">
        <v>15</v>
      </c>
      <c r="I39" s="722">
        <v>47.5</v>
      </c>
      <c r="J39" s="708">
        <f t="shared" ref="J39:J43" si="0">SUM(F39-G39-H39)</f>
        <v>15072.5</v>
      </c>
      <c r="K39" s="710"/>
      <c r="L39" s="116"/>
      <c r="M39" s="116"/>
      <c r="N39" s="25"/>
    </row>
    <row r="40" spans="1:26">
      <c r="A40" s="604" t="s">
        <v>652</v>
      </c>
      <c r="B40" s="715">
        <v>14.42</v>
      </c>
      <c r="C40" s="715">
        <v>20</v>
      </c>
      <c r="D40" s="715">
        <v>14440</v>
      </c>
      <c r="E40" s="706" t="s">
        <v>696</v>
      </c>
      <c r="F40" s="708">
        <v>15100</v>
      </c>
      <c r="G40" s="708">
        <v>12.5</v>
      </c>
      <c r="H40" s="708">
        <v>15</v>
      </c>
      <c r="I40" s="722">
        <v>47.5</v>
      </c>
      <c r="J40" s="708">
        <f t="shared" si="0"/>
        <v>15072.5</v>
      </c>
      <c r="K40" s="710"/>
      <c r="L40" s="116"/>
      <c r="M40" s="116"/>
      <c r="N40" s="25"/>
    </row>
    <row r="41" spans="1:26">
      <c r="A41" s="604" t="s">
        <v>652</v>
      </c>
      <c r="B41" s="715">
        <v>14.36</v>
      </c>
      <c r="C41" s="715">
        <v>20</v>
      </c>
      <c r="D41" s="715">
        <v>14380</v>
      </c>
      <c r="E41" s="706" t="s">
        <v>696</v>
      </c>
      <c r="F41" s="708">
        <v>15100</v>
      </c>
      <c r="G41" s="708">
        <v>12.5</v>
      </c>
      <c r="H41" s="708">
        <v>15</v>
      </c>
      <c r="I41" s="722">
        <v>47.5</v>
      </c>
      <c r="J41" s="708">
        <f t="shared" si="0"/>
        <v>15072.5</v>
      </c>
      <c r="K41" s="710"/>
      <c r="L41" s="116"/>
      <c r="M41" s="116"/>
      <c r="N41" s="25"/>
    </row>
    <row r="42" spans="1:26">
      <c r="A42" s="471"/>
      <c r="B42" s="716"/>
      <c r="C42" s="716"/>
      <c r="D42" s="716">
        <f>SUM(D35:D41)</f>
        <v>102410</v>
      </c>
      <c r="E42" s="719"/>
      <c r="F42" s="718"/>
      <c r="G42" s="718"/>
      <c r="H42" s="718"/>
      <c r="I42" s="723"/>
      <c r="J42" s="718">
        <f>SUM(J35:J41)</f>
        <v>105560</v>
      </c>
      <c r="K42" s="720">
        <f>SUM(J42-D42)</f>
        <v>3150</v>
      </c>
      <c r="L42" s="117"/>
      <c r="M42" s="117"/>
      <c r="N42" s="102"/>
    </row>
    <row r="43" spans="1:26" ht="16.8" thickBot="1">
      <c r="A43" s="471" t="s">
        <v>653</v>
      </c>
      <c r="B43" s="716">
        <v>14.22</v>
      </c>
      <c r="C43" s="716">
        <v>20</v>
      </c>
      <c r="D43" s="716">
        <v>14240</v>
      </c>
      <c r="E43" s="717" t="s">
        <v>705</v>
      </c>
      <c r="F43" s="718">
        <v>15180</v>
      </c>
      <c r="G43" s="718">
        <v>20</v>
      </c>
      <c r="H43" s="718">
        <v>15</v>
      </c>
      <c r="I43" s="724">
        <v>55</v>
      </c>
      <c r="J43" s="718">
        <f t="shared" si="0"/>
        <v>15145</v>
      </c>
      <c r="K43" s="720">
        <f t="shared" ref="K43" si="1">SUM(J43-D43)</f>
        <v>905</v>
      </c>
      <c r="L43" s="117"/>
      <c r="M43" s="117"/>
      <c r="N43" s="102"/>
    </row>
    <row r="44" spans="1:26" ht="16.8" thickBot="1">
      <c r="A44" s="514"/>
      <c r="B44" s="515"/>
      <c r="C44" s="515"/>
      <c r="D44" s="516"/>
      <c r="E44" s="517"/>
      <c r="F44" s="518"/>
      <c r="G44" s="518"/>
      <c r="H44" s="518"/>
      <c r="I44" s="518"/>
      <c r="J44" s="518"/>
      <c r="K44" s="519"/>
      <c r="L44" s="430"/>
      <c r="M44" s="122"/>
      <c r="N44" s="120"/>
    </row>
    <row r="45" spans="1:26">
      <c r="A45" s="236"/>
      <c r="B45" s="237"/>
      <c r="C45" s="237"/>
      <c r="D45" s="513"/>
      <c r="E45" s="283"/>
      <c r="F45" s="283"/>
      <c r="G45" s="283"/>
      <c r="H45" s="283"/>
      <c r="I45" s="283"/>
      <c r="J45" s="283"/>
      <c r="K45" s="115"/>
      <c r="L45" s="115"/>
      <c r="M45" s="115"/>
      <c r="N45" s="121"/>
    </row>
    <row r="46" spans="1:26">
      <c r="A46" s="249"/>
      <c r="B46" s="247"/>
      <c r="C46" s="247"/>
      <c r="D46" s="306"/>
      <c r="E46" s="256"/>
      <c r="F46" s="256"/>
      <c r="G46" s="256"/>
      <c r="H46" s="256"/>
      <c r="I46" s="256"/>
      <c r="J46" s="256"/>
      <c r="K46" s="116" t="s">
        <v>28</v>
      </c>
      <c r="L46" s="116"/>
      <c r="M46" s="116"/>
      <c r="N46" s="25"/>
    </row>
    <row r="47" spans="1:26" ht="16.8">
      <c r="A47" s="1" t="s">
        <v>129</v>
      </c>
      <c r="B47" s="1" t="s">
        <v>1</v>
      </c>
      <c r="C47" s="1" t="s">
        <v>2</v>
      </c>
      <c r="D47" s="1" t="s">
        <v>131</v>
      </c>
      <c r="E47" s="1" t="s">
        <v>132</v>
      </c>
      <c r="F47" s="1" t="s">
        <v>5</v>
      </c>
      <c r="G47" s="2" t="s">
        <v>168</v>
      </c>
      <c r="H47" s="3"/>
      <c r="I47" s="4"/>
      <c r="J47" s="4"/>
      <c r="K47" s="5"/>
      <c r="L47" s="6"/>
      <c r="M47" s="43"/>
      <c r="N47" s="6"/>
      <c r="O47" s="7"/>
      <c r="P47" s="8" t="s">
        <v>135</v>
      </c>
      <c r="Q47" s="9"/>
      <c r="R47" s="10"/>
      <c r="S47" s="11"/>
      <c r="T47" s="11"/>
      <c r="U47" s="11"/>
      <c r="V47" s="11"/>
      <c r="W47" s="11"/>
      <c r="X47" s="12"/>
      <c r="Y47" s="160"/>
      <c r="Z47" s="25"/>
    </row>
    <row r="48" spans="1:26" ht="16.8">
      <c r="A48" s="366" t="s">
        <v>654</v>
      </c>
      <c r="B48" s="14"/>
      <c r="C48" s="15"/>
      <c r="D48" s="15"/>
      <c r="E48" s="15"/>
      <c r="F48" s="15"/>
      <c r="G48" s="2" t="s">
        <v>136</v>
      </c>
      <c r="H48" s="16"/>
      <c r="I48" s="5"/>
      <c r="J48" s="4"/>
      <c r="K48" s="5"/>
      <c r="L48" s="6"/>
      <c r="M48" s="43"/>
      <c r="N48" s="6"/>
      <c r="O48" s="7"/>
      <c r="P48" s="11" t="s">
        <v>137</v>
      </c>
      <c r="Q48" s="9" t="s">
        <v>169</v>
      </c>
      <c r="R48" s="10" t="s">
        <v>138</v>
      </c>
      <c r="S48" s="11" t="s">
        <v>170</v>
      </c>
      <c r="T48" s="11" t="s">
        <v>68</v>
      </c>
      <c r="U48" s="11" t="s">
        <v>69</v>
      </c>
      <c r="V48" s="11" t="s">
        <v>140</v>
      </c>
      <c r="W48" s="11" t="s">
        <v>171</v>
      </c>
      <c r="X48" s="12" t="s">
        <v>17</v>
      </c>
      <c r="Y48" s="160" t="s">
        <v>18</v>
      </c>
      <c r="Z48" s="152" t="s">
        <v>436</v>
      </c>
    </row>
    <row r="49" spans="1:26">
      <c r="A49" s="367" t="s">
        <v>655</v>
      </c>
      <c r="B49" s="15"/>
      <c r="C49" s="15"/>
      <c r="D49" s="15"/>
      <c r="E49" s="15"/>
      <c r="F49" s="15"/>
      <c r="G49" s="304"/>
      <c r="H49" s="15"/>
      <c r="I49" s="15"/>
      <c r="J49" s="15"/>
      <c r="K49" s="6"/>
      <c r="L49" s="6"/>
      <c r="M49" s="520"/>
      <c r="N49" s="6"/>
      <c r="P49" s="22"/>
      <c r="Q49" s="23"/>
      <c r="R49" s="24"/>
      <c r="S49" s="25"/>
      <c r="T49" s="25"/>
      <c r="U49" s="25"/>
      <c r="V49" s="25"/>
      <c r="W49" s="25"/>
      <c r="X49" s="26"/>
      <c r="Y49" s="161"/>
      <c r="Z49" s="25"/>
    </row>
    <row r="50" spans="1:26">
      <c r="A50" s="368"/>
      <c r="B50" s="20"/>
      <c r="C50" s="20"/>
      <c r="D50" s="20"/>
      <c r="E50" s="20"/>
      <c r="F50" s="20"/>
      <c r="G50" s="20"/>
      <c r="H50" s="20"/>
      <c r="I50" s="20"/>
      <c r="J50" s="21"/>
      <c r="K50" s="6"/>
      <c r="L50" s="6"/>
      <c r="M50" s="520"/>
      <c r="N50" s="6"/>
      <c r="P50" s="22"/>
      <c r="Q50" s="23"/>
      <c r="R50" s="24"/>
      <c r="S50" s="25"/>
      <c r="T50" s="25"/>
      <c r="U50" s="25"/>
      <c r="V50" s="25"/>
      <c r="W50" s="25"/>
      <c r="X50" s="26"/>
      <c r="Y50" s="162"/>
      <c r="Z50" s="25"/>
    </row>
    <row r="51" spans="1:26" ht="16.8">
      <c r="A51" s="29" t="s">
        <v>144</v>
      </c>
      <c r="B51" s="30" t="s">
        <v>20</v>
      </c>
      <c r="C51" s="30" t="s">
        <v>172</v>
      </c>
      <c r="D51" s="30" t="s">
        <v>173</v>
      </c>
      <c r="E51" s="30" t="s">
        <v>174</v>
      </c>
      <c r="F51" s="31"/>
      <c r="G51" s="32" t="s">
        <v>146</v>
      </c>
      <c r="H51" s="32" t="s">
        <v>147</v>
      </c>
      <c r="I51" s="33" t="s">
        <v>175</v>
      </c>
      <c r="J51" s="34" t="s">
        <v>148</v>
      </c>
      <c r="K51" s="35"/>
      <c r="L51" s="6"/>
      <c r="M51" s="6"/>
      <c r="N51" s="6"/>
      <c r="P51" s="22"/>
      <c r="Q51" s="22"/>
      <c r="R51" s="24"/>
      <c r="S51" s="25"/>
      <c r="T51" s="25"/>
      <c r="U51" s="25"/>
      <c r="V51" s="25"/>
      <c r="W51" s="25"/>
      <c r="X51" s="26"/>
      <c r="Y51" s="162"/>
      <c r="Z51" s="25"/>
    </row>
    <row r="52" spans="1:26">
      <c r="A52" s="36"/>
      <c r="B52" s="31"/>
      <c r="C52" s="31"/>
      <c r="D52" s="31"/>
      <c r="E52" s="31"/>
      <c r="F52" s="31"/>
      <c r="G52" s="37"/>
      <c r="H52" s="37"/>
      <c r="I52" s="37"/>
      <c r="J52" s="6"/>
      <c r="K52" s="6"/>
      <c r="L52" s="6"/>
      <c r="M52" s="6"/>
      <c r="N52" s="6"/>
      <c r="P52" s="22"/>
      <c r="Q52" s="23"/>
      <c r="R52" s="38"/>
      <c r="S52" s="25"/>
      <c r="T52" s="25"/>
      <c r="U52" s="25"/>
      <c r="V52" s="25"/>
      <c r="W52" s="25"/>
      <c r="X52" s="26"/>
      <c r="Y52" s="162"/>
      <c r="Z52" s="25"/>
    </row>
    <row r="53" spans="1:26">
      <c r="A53" s="39"/>
      <c r="B53" s="31"/>
      <c r="C53" s="31"/>
      <c r="D53" s="31"/>
      <c r="E53" s="31"/>
      <c r="F53" s="31"/>
      <c r="G53" s="37"/>
      <c r="H53" s="37"/>
      <c r="I53" s="37"/>
      <c r="J53" s="6"/>
      <c r="K53" s="6"/>
      <c r="L53" s="6"/>
      <c r="M53" s="6"/>
      <c r="N53" s="6"/>
      <c r="P53" s="22"/>
      <c r="Q53" s="22"/>
      <c r="R53" s="24"/>
      <c r="S53" s="25"/>
      <c r="T53" s="25" t="s">
        <v>28</v>
      </c>
      <c r="U53" s="25"/>
      <c r="V53" s="25"/>
      <c r="W53" s="25"/>
      <c r="X53" s="26"/>
      <c r="Y53" s="162"/>
      <c r="Z53" s="25"/>
    </row>
    <row r="54" spans="1:26">
      <c r="A54" s="36"/>
      <c r="B54" s="31"/>
      <c r="C54" s="31"/>
      <c r="D54" s="31"/>
      <c r="E54" s="31"/>
      <c r="F54" s="31" t="s">
        <v>28</v>
      </c>
      <c r="G54" s="37"/>
      <c r="H54" s="37"/>
      <c r="I54" s="37"/>
      <c r="J54" s="6"/>
      <c r="K54" s="6"/>
      <c r="L54" s="6"/>
      <c r="M54" s="6"/>
      <c r="N54" s="6"/>
      <c r="P54" s="22"/>
      <c r="Q54" s="22"/>
      <c r="R54" s="24"/>
      <c r="S54" s="25"/>
      <c r="T54" s="25"/>
      <c r="U54" s="25"/>
      <c r="V54" s="25"/>
      <c r="W54" s="25"/>
      <c r="X54" s="26"/>
      <c r="Y54" s="162"/>
      <c r="Z54" s="25"/>
    </row>
    <row r="55" spans="1:26">
      <c r="A55" s="40"/>
      <c r="B55" s="31"/>
      <c r="C55" s="31"/>
      <c r="D55" s="31"/>
      <c r="E55" s="31"/>
      <c r="F55" s="15"/>
      <c r="G55" s="37"/>
      <c r="H55" s="37"/>
      <c r="I55" s="37"/>
      <c r="J55" s="6"/>
      <c r="K55" s="6"/>
      <c r="L55" s="6"/>
      <c r="M55" s="6"/>
      <c r="N55" s="6"/>
      <c r="P55" s="22"/>
      <c r="Q55" s="22"/>
      <c r="R55" s="24"/>
      <c r="S55" s="25"/>
      <c r="T55" s="25"/>
      <c r="U55" s="25"/>
      <c r="V55" s="25"/>
      <c r="W55" s="25"/>
      <c r="X55" s="26"/>
      <c r="Y55" s="162"/>
      <c r="Z55" s="25"/>
    </row>
    <row r="56" spans="1:26" ht="16.8">
      <c r="A56" s="41" t="s">
        <v>150</v>
      </c>
      <c r="B56" s="42" t="s">
        <v>30</v>
      </c>
      <c r="C56" s="42" t="s">
        <v>176</v>
      </c>
      <c r="D56" s="42" t="s">
        <v>32</v>
      </c>
      <c r="E56" s="42" t="s">
        <v>177</v>
      </c>
      <c r="F56" s="43"/>
      <c r="G56" s="44" t="s">
        <v>178</v>
      </c>
      <c r="H56" s="44" t="s">
        <v>179</v>
      </c>
      <c r="I56" s="44" t="s">
        <v>36</v>
      </c>
      <c r="J56" s="45" t="s">
        <v>180</v>
      </c>
      <c r="K56" s="46"/>
      <c r="L56" s="47"/>
      <c r="M56" s="48"/>
      <c r="N56" s="6"/>
      <c r="P56" s="22"/>
      <c r="Q56" s="22"/>
      <c r="R56" s="24"/>
      <c r="S56" s="25"/>
      <c r="T56" s="25"/>
      <c r="U56" s="25"/>
      <c r="V56" s="25"/>
      <c r="W56" s="25"/>
      <c r="X56" s="26"/>
      <c r="Y56" s="162"/>
      <c r="Z56" s="25"/>
    </row>
    <row r="57" spans="1:26" ht="16.8">
      <c r="A57" s="36"/>
      <c r="B57" s="49"/>
      <c r="C57" s="49"/>
      <c r="D57" s="49"/>
      <c r="E57" s="49"/>
      <c r="F57" s="43"/>
      <c r="G57" s="50"/>
      <c r="H57" s="50"/>
      <c r="I57" s="50"/>
      <c r="J57" s="51" t="s">
        <v>38</v>
      </c>
      <c r="K57" s="52"/>
      <c r="L57" s="52"/>
      <c r="M57" s="52"/>
      <c r="N57" s="6"/>
      <c r="P57" s="22"/>
      <c r="Q57" s="22"/>
      <c r="R57" s="24"/>
      <c r="S57" s="25"/>
      <c r="T57" s="25"/>
      <c r="U57" s="25"/>
      <c r="V57" s="25"/>
      <c r="W57" s="25"/>
      <c r="X57" s="26"/>
      <c r="Y57" s="162"/>
      <c r="Z57" s="25"/>
    </row>
    <row r="58" spans="1:26" ht="16.8">
      <c r="A58" s="39"/>
      <c r="B58" s="49"/>
      <c r="C58" s="49"/>
      <c r="D58" s="49"/>
      <c r="E58" s="49"/>
      <c r="F58" s="43"/>
      <c r="G58" s="50"/>
      <c r="H58" s="50"/>
      <c r="I58" s="50"/>
      <c r="J58" s="45" t="s">
        <v>39</v>
      </c>
      <c r="K58" s="53"/>
      <c r="L58" s="53"/>
      <c r="M58" s="53"/>
      <c r="N58" s="6"/>
      <c r="P58" s="22"/>
      <c r="Q58" s="22"/>
      <c r="R58" s="24"/>
      <c r="S58" s="25"/>
      <c r="T58" s="25"/>
      <c r="U58" s="25"/>
      <c r="V58" s="25"/>
      <c r="W58" s="25"/>
      <c r="X58" s="26"/>
      <c r="Y58" s="162"/>
      <c r="Z58" s="25"/>
    </row>
    <row r="59" spans="1:26" ht="16.8">
      <c r="A59" s="36"/>
      <c r="B59" s="49"/>
      <c r="C59" s="49"/>
      <c r="D59" s="49"/>
      <c r="E59" s="49"/>
      <c r="F59" s="43"/>
      <c r="G59" s="50"/>
      <c r="H59" s="50"/>
      <c r="I59" s="50"/>
      <c r="J59" s="45" t="s">
        <v>40</v>
      </c>
      <c r="K59" s="54"/>
      <c r="L59" s="54"/>
      <c r="M59" s="54"/>
      <c r="N59" s="6"/>
      <c r="P59" s="22"/>
      <c r="Q59" s="22"/>
      <c r="R59" s="24"/>
      <c r="S59" s="25"/>
      <c r="T59" s="25"/>
      <c r="U59" s="25"/>
      <c r="V59" s="25"/>
      <c r="W59" s="25"/>
      <c r="X59" s="55"/>
      <c r="Y59" s="162"/>
      <c r="Z59" s="25"/>
    </row>
    <row r="60" spans="1:26" ht="16.8">
      <c r="A60" s="36"/>
      <c r="B60" s="15"/>
      <c r="C60" s="15"/>
      <c r="D60" s="15"/>
      <c r="E60" s="49"/>
      <c r="F60" s="49"/>
      <c r="G60" s="15"/>
      <c r="H60" s="56"/>
      <c r="I60" s="56"/>
      <c r="J60" s="45" t="s">
        <v>111</v>
      </c>
      <c r="K60" s="57"/>
      <c r="L60" s="53"/>
      <c r="M60" s="53"/>
      <c r="N60" s="6"/>
      <c r="P60" s="22"/>
      <c r="Q60" s="22"/>
      <c r="R60" s="24"/>
      <c r="S60" s="25"/>
      <c r="T60" s="25"/>
      <c r="U60" s="25"/>
      <c r="V60" s="25" t="s">
        <v>181</v>
      </c>
      <c r="W60" s="25"/>
      <c r="X60" s="55"/>
      <c r="Y60" s="162"/>
      <c r="Z60" s="25"/>
    </row>
    <row r="61" spans="1:26" ht="16.8">
      <c r="A61" s="58" t="s">
        <v>154</v>
      </c>
      <c r="B61" s="59" t="s">
        <v>155</v>
      </c>
      <c r="C61" s="59" t="s">
        <v>182</v>
      </c>
      <c r="D61" s="59" t="s">
        <v>114</v>
      </c>
      <c r="E61" s="60" t="s">
        <v>183</v>
      </c>
      <c r="F61" s="60"/>
      <c r="G61" s="61"/>
      <c r="H61" s="62"/>
      <c r="I61" s="63"/>
      <c r="J61" s="64"/>
      <c r="K61" s="65"/>
      <c r="L61" s="6"/>
      <c r="M61" s="6"/>
      <c r="N61" s="6"/>
      <c r="P61" s="22"/>
      <c r="Q61" s="22"/>
      <c r="R61" s="24"/>
      <c r="S61" s="25"/>
      <c r="T61" s="25"/>
      <c r="U61" s="25"/>
      <c r="V61" s="25"/>
      <c r="W61" s="25"/>
      <c r="X61" s="55"/>
      <c r="Y61" s="162"/>
      <c r="Z61" s="25"/>
    </row>
    <row r="62" spans="1:26">
      <c r="A62" s="36"/>
      <c r="B62" s="66"/>
      <c r="C62" s="66"/>
      <c r="D62" s="66"/>
      <c r="E62" s="66"/>
      <c r="F62" s="66"/>
      <c r="G62" s="15"/>
      <c r="H62" s="15"/>
      <c r="I62" s="15"/>
      <c r="J62" s="67"/>
      <c r="K62" s="6"/>
      <c r="L62" s="6"/>
      <c r="M62" s="6"/>
      <c r="N62" s="6"/>
      <c r="P62" s="22"/>
      <c r="Q62" s="22"/>
      <c r="R62" s="24"/>
      <c r="S62" s="25"/>
      <c r="T62" s="25"/>
      <c r="U62" s="25"/>
      <c r="V62" s="25"/>
      <c r="W62" s="25"/>
      <c r="X62" s="55"/>
      <c r="Y62" s="162"/>
      <c r="Z62" s="25"/>
    </row>
    <row r="63" spans="1:26">
      <c r="A63" s="39"/>
      <c r="B63" s="66"/>
      <c r="C63" s="66"/>
      <c r="D63" s="66"/>
      <c r="E63" s="66"/>
      <c r="F63" s="66"/>
      <c r="G63" s="15"/>
      <c r="H63" s="15"/>
      <c r="I63" s="15"/>
      <c r="J63" s="67"/>
      <c r="K63" s="6"/>
      <c r="L63" s="6"/>
      <c r="M63" s="6"/>
      <c r="N63" s="6"/>
      <c r="P63" s="22"/>
      <c r="Q63" s="22"/>
      <c r="R63" s="24"/>
      <c r="S63" s="25"/>
      <c r="T63" s="25"/>
      <c r="U63" s="25"/>
      <c r="V63" s="25"/>
      <c r="W63" s="25"/>
      <c r="X63" s="55"/>
      <c r="Y63" s="162"/>
      <c r="Z63" s="25"/>
    </row>
    <row r="64" spans="1:26">
      <c r="A64" s="36"/>
      <c r="B64" s="66"/>
      <c r="C64" s="66"/>
      <c r="D64" s="66"/>
      <c r="E64" s="66"/>
      <c r="F64" s="66"/>
      <c r="G64" s="15"/>
      <c r="H64" s="15"/>
      <c r="I64" s="15"/>
      <c r="J64" s="67"/>
      <c r="K64" s="6"/>
      <c r="L64" s="6"/>
      <c r="M64" s="6"/>
      <c r="N64" s="6"/>
      <c r="P64" s="22"/>
      <c r="Q64" s="22"/>
      <c r="R64" s="24"/>
      <c r="S64" s="25"/>
      <c r="T64" s="25"/>
      <c r="U64" s="25"/>
      <c r="V64" s="25"/>
      <c r="W64" s="25"/>
      <c r="X64" s="55"/>
      <c r="Y64" s="162"/>
      <c r="Z64" s="25"/>
    </row>
    <row r="65" spans="1:26">
      <c r="A65" s="40"/>
      <c r="B65" s="66"/>
      <c r="C65" s="66"/>
      <c r="D65" s="66"/>
      <c r="E65" s="66"/>
      <c r="F65" s="66"/>
      <c r="G65" s="15"/>
      <c r="H65" s="15"/>
      <c r="I65" s="15"/>
      <c r="J65" s="67"/>
      <c r="K65" s="6"/>
      <c r="L65" s="6"/>
      <c r="M65" s="6"/>
      <c r="N65" s="6"/>
      <c r="P65" s="22"/>
      <c r="Q65" s="22"/>
      <c r="R65" s="24"/>
      <c r="S65" s="25"/>
      <c r="T65" s="25"/>
      <c r="U65" s="25"/>
      <c r="V65" s="25"/>
      <c r="W65" s="25"/>
      <c r="X65" s="55"/>
      <c r="Y65" s="162"/>
      <c r="Z65" s="25"/>
    </row>
    <row r="66" spans="1:26" ht="16.8">
      <c r="A66" s="68" t="s">
        <v>48</v>
      </c>
      <c r="B66" s="69" t="s">
        <v>184</v>
      </c>
      <c r="C66" s="69" t="s">
        <v>50</v>
      </c>
      <c r="D66" s="69" t="s">
        <v>185</v>
      </c>
      <c r="E66" s="69" t="s">
        <v>161</v>
      </c>
      <c r="F66" s="70" t="s">
        <v>53</v>
      </c>
      <c r="G66" s="71"/>
      <c r="H66" s="72"/>
      <c r="I66" s="73"/>
      <c r="J66" s="74"/>
      <c r="K66" s="5"/>
      <c r="L66" s="5"/>
      <c r="M66" s="5"/>
      <c r="N66" s="6"/>
      <c r="P66" s="22"/>
      <c r="Q66" s="22"/>
      <c r="R66" s="24"/>
      <c r="S66" s="25"/>
      <c r="T66" s="25"/>
      <c r="U66" s="25"/>
      <c r="V66" s="25"/>
      <c r="W66" s="25"/>
      <c r="X66" s="55"/>
      <c r="Y66" s="162"/>
      <c r="Z66" s="25"/>
    </row>
    <row r="67" spans="1:26" ht="19.8">
      <c r="A67" s="36"/>
      <c r="B67" s="75"/>
      <c r="C67" s="75"/>
      <c r="D67" s="75"/>
      <c r="E67" s="75"/>
      <c r="F67" s="76" t="s">
        <v>186</v>
      </c>
      <c r="G67" s="77"/>
      <c r="H67" s="77"/>
      <c r="I67" s="77"/>
      <c r="J67" s="74"/>
      <c r="K67" s="5"/>
      <c r="L67" s="5"/>
      <c r="M67" s="5"/>
      <c r="N67" s="6"/>
      <c r="P67" s="22"/>
      <c r="Q67" s="22"/>
      <c r="R67" s="24"/>
      <c r="S67" s="25"/>
      <c r="T67" s="25"/>
      <c r="U67" s="25"/>
      <c r="V67" s="25"/>
      <c r="W67" s="25"/>
      <c r="X67" s="55"/>
      <c r="Y67" s="162"/>
      <c r="Z67" s="25"/>
    </row>
    <row r="68" spans="1:26" ht="19.8">
      <c r="A68" s="39"/>
      <c r="B68" s="75"/>
      <c r="C68" s="75"/>
      <c r="D68" s="75"/>
      <c r="E68" s="75"/>
      <c r="F68" s="78" t="s">
        <v>55</v>
      </c>
      <c r="G68" s="77"/>
      <c r="H68" s="77"/>
      <c r="I68" s="77"/>
      <c r="J68" s="74"/>
      <c r="K68" s="5"/>
      <c r="L68" s="5"/>
      <c r="M68" s="5"/>
      <c r="N68" s="6"/>
      <c r="P68" s="22"/>
      <c r="Q68" s="22"/>
      <c r="R68" s="24"/>
      <c r="S68" s="25"/>
      <c r="T68" s="25"/>
      <c r="U68" s="25"/>
      <c r="V68" s="25"/>
      <c r="W68" s="25"/>
      <c r="X68" s="55"/>
      <c r="Y68" s="162"/>
      <c r="Z68" s="25"/>
    </row>
    <row r="69" spans="1:26" ht="16.8">
      <c r="A69" s="36"/>
      <c r="B69" s="75"/>
      <c r="C69" s="75"/>
      <c r="D69" s="75"/>
      <c r="E69" s="75"/>
      <c r="F69" s="79"/>
      <c r="G69" s="79"/>
      <c r="H69" s="77"/>
      <c r="I69" s="77"/>
      <c r="J69" s="74"/>
      <c r="K69" s="5"/>
      <c r="L69" s="5"/>
      <c r="M69" s="5"/>
      <c r="N69" s="6"/>
      <c r="P69" s="22"/>
      <c r="Q69" s="22"/>
      <c r="R69" s="24"/>
      <c r="S69" s="25"/>
      <c r="T69" s="25"/>
      <c r="U69" s="25"/>
      <c r="V69" s="25"/>
      <c r="W69" s="25"/>
      <c r="X69" s="55"/>
      <c r="Y69" s="162"/>
      <c r="Z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P70" s="25"/>
      <c r="Q70" s="25"/>
      <c r="R70" s="25"/>
      <c r="S70" s="25"/>
      <c r="T70" s="25"/>
      <c r="U70" s="25"/>
      <c r="V70" s="25"/>
      <c r="W70" s="25"/>
      <c r="X70" s="25"/>
      <c r="Y70" s="164"/>
      <c r="Z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P71" s="25"/>
      <c r="Q71" s="25"/>
      <c r="R71" s="25"/>
      <c r="S71" s="25"/>
      <c r="T71" s="25"/>
      <c r="U71" s="25"/>
      <c r="V71" s="25"/>
      <c r="W71" s="25"/>
      <c r="X71" s="25"/>
      <c r="Y71" s="164"/>
      <c r="Z71" s="25"/>
    </row>
    <row r="72" spans="1:2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P72" s="25"/>
      <c r="Q72" s="25"/>
      <c r="R72" s="25"/>
      <c r="S72" s="25"/>
      <c r="T72" s="25"/>
      <c r="U72" s="25"/>
      <c r="V72" s="25"/>
      <c r="W72" s="25"/>
      <c r="X72" s="25"/>
      <c r="Y72" s="164"/>
      <c r="Z72" s="25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P73" s="25"/>
      <c r="Q73" s="25"/>
      <c r="R73" s="25"/>
      <c r="S73" s="25"/>
      <c r="T73" s="25"/>
      <c r="U73" s="25"/>
      <c r="V73" s="25"/>
      <c r="W73" s="25"/>
      <c r="X73" s="25"/>
      <c r="Y73" s="164"/>
      <c r="Z73" s="25"/>
    </row>
    <row r="74" spans="1:26" ht="16.8" thickBo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P74" s="25"/>
      <c r="Q74" s="25"/>
      <c r="R74" s="25"/>
      <c r="S74" s="25"/>
      <c r="T74" s="25"/>
      <c r="U74" s="25"/>
      <c r="V74" s="25"/>
      <c r="W74" s="25"/>
      <c r="X74" s="25"/>
      <c r="Y74" s="164"/>
      <c r="Z74" s="25"/>
    </row>
    <row r="75" spans="1:26" ht="17.399999999999999" thickBot="1">
      <c r="A75" s="294" t="s">
        <v>137</v>
      </c>
      <c r="B75" s="295" t="s">
        <v>187</v>
      </c>
      <c r="C75" s="295" t="s">
        <v>57</v>
      </c>
      <c r="D75" s="296" t="s">
        <v>58</v>
      </c>
      <c r="E75" s="230" t="s">
        <v>1</v>
      </c>
      <c r="F75" s="230" t="s">
        <v>188</v>
      </c>
      <c r="G75" s="230" t="s">
        <v>164</v>
      </c>
      <c r="H75" s="231" t="s">
        <v>189</v>
      </c>
      <c r="I75" s="230" t="s">
        <v>658</v>
      </c>
      <c r="J75" s="230" t="s">
        <v>190</v>
      </c>
      <c r="K75" s="226" t="s">
        <v>64</v>
      </c>
      <c r="L75" s="226" t="s">
        <v>65</v>
      </c>
      <c r="M75" s="227" t="s">
        <v>66</v>
      </c>
      <c r="N75" s="90" t="s">
        <v>67</v>
      </c>
      <c r="P75" s="22"/>
      <c r="Q75" s="22"/>
      <c r="R75" s="24"/>
      <c r="S75" s="25"/>
      <c r="T75" s="25"/>
      <c r="U75" s="25"/>
      <c r="V75" s="25"/>
      <c r="W75" s="25"/>
      <c r="X75" s="55"/>
      <c r="Y75" s="162"/>
      <c r="Z75" s="25"/>
    </row>
    <row r="76" spans="1:26">
      <c r="A76" s="297" t="s">
        <v>337</v>
      </c>
      <c r="B76" s="298">
        <v>27.85</v>
      </c>
      <c r="C76" s="298">
        <v>23</v>
      </c>
      <c r="D76" s="298">
        <v>27850</v>
      </c>
      <c r="E76" s="115"/>
      <c r="F76" s="115"/>
      <c r="G76" s="115"/>
      <c r="H76" s="115"/>
      <c r="I76" s="116"/>
      <c r="J76" s="125"/>
      <c r="K76" s="116"/>
      <c r="L76" s="268"/>
      <c r="M76" s="286"/>
      <c r="N76" s="25" t="s">
        <v>338</v>
      </c>
      <c r="P76" s="22"/>
      <c r="Q76" s="22"/>
      <c r="R76" s="24"/>
      <c r="S76" s="25"/>
      <c r="T76" s="25"/>
      <c r="U76" s="25"/>
      <c r="V76" s="25"/>
      <c r="W76" s="25"/>
      <c r="X76" s="55"/>
      <c r="Y76" s="162"/>
      <c r="Z76" s="25"/>
    </row>
    <row r="77" spans="1:26">
      <c r="A77" s="299"/>
      <c r="B77" s="300"/>
      <c r="C77" s="300"/>
      <c r="D77" s="300"/>
      <c r="E77" s="97"/>
      <c r="F77" s="126"/>
      <c r="G77" s="126"/>
      <c r="H77" s="126"/>
      <c r="I77" s="127"/>
      <c r="J77" s="127"/>
      <c r="K77" s="126"/>
      <c r="L77" s="126"/>
      <c r="M77" s="287"/>
      <c r="N77" s="129"/>
      <c r="P77" s="100"/>
      <c r="Q77" s="100"/>
      <c r="R77" s="101"/>
      <c r="S77" s="102"/>
      <c r="T77" s="102"/>
      <c r="U77" s="102"/>
      <c r="V77" s="102"/>
      <c r="W77" s="102"/>
      <c r="X77" s="103"/>
      <c r="Y77" s="163"/>
      <c r="Z77" s="25"/>
    </row>
    <row r="78" spans="1:26">
      <c r="A78" s="299"/>
      <c r="B78" s="300"/>
      <c r="C78" s="300"/>
      <c r="D78" s="300"/>
      <c r="E78" s="97"/>
      <c r="F78" s="126"/>
      <c r="G78" s="126"/>
      <c r="H78" s="126"/>
      <c r="I78" s="127"/>
      <c r="J78" s="127"/>
      <c r="K78" s="126"/>
      <c r="L78" s="126"/>
      <c r="M78" s="287"/>
      <c r="N78" s="128"/>
      <c r="P78" s="25"/>
      <c r="Q78" s="25"/>
      <c r="R78" s="25"/>
      <c r="S78" s="25"/>
      <c r="T78" s="25"/>
      <c r="U78" s="25"/>
      <c r="V78" s="25"/>
      <c r="W78" s="25"/>
      <c r="X78" s="25"/>
      <c r="Y78" s="164"/>
      <c r="Z78" s="25"/>
    </row>
    <row r="79" spans="1:26" ht="16.8">
      <c r="A79" s="301"/>
      <c r="B79" s="300"/>
      <c r="C79" s="300"/>
      <c r="D79" s="300"/>
      <c r="E79" s="75"/>
      <c r="F79" s="79"/>
      <c r="G79" s="79"/>
      <c r="H79" s="77"/>
      <c r="I79" s="77"/>
      <c r="J79" s="74"/>
      <c r="K79" s="303"/>
      <c r="L79" s="303"/>
      <c r="M79" s="303"/>
      <c r="N79" s="6"/>
      <c r="P79" s="22"/>
      <c r="Q79" s="22"/>
      <c r="R79" s="24"/>
      <c r="S79" s="25"/>
      <c r="T79" s="25"/>
      <c r="U79" s="25"/>
      <c r="V79" s="25"/>
      <c r="W79" s="25"/>
      <c r="X79" s="55"/>
      <c r="Y79" s="162"/>
      <c r="Z79" s="25"/>
    </row>
    <row r="80" spans="1:26">
      <c r="A80" s="302"/>
      <c r="B80" s="302"/>
      <c r="C80" s="302"/>
      <c r="D80" s="302"/>
      <c r="E80" s="25"/>
      <c r="F80" s="25"/>
      <c r="G80" s="25"/>
      <c r="H80" s="25"/>
      <c r="I80" s="25"/>
      <c r="J80" s="25"/>
      <c r="K80" s="111"/>
      <c r="L80" s="111"/>
      <c r="M80" s="111"/>
      <c r="N80" s="25"/>
      <c r="P80" s="25"/>
      <c r="Q80" s="25"/>
      <c r="R80" s="25"/>
      <c r="S80" s="25"/>
      <c r="T80" s="25"/>
      <c r="U80" s="25"/>
      <c r="V80" s="25"/>
      <c r="W80" s="25"/>
      <c r="X80" s="25"/>
      <c r="Y80" s="164"/>
      <c r="Z80" s="25"/>
    </row>
    <row r="81" spans="1:26">
      <c r="A81" s="302"/>
      <c r="B81" s="302"/>
      <c r="C81" s="302"/>
      <c r="D81" s="302"/>
      <c r="E81" s="25"/>
      <c r="F81" s="25"/>
      <c r="G81" s="25"/>
      <c r="H81" s="25"/>
      <c r="I81" s="25"/>
      <c r="J81" s="25"/>
      <c r="K81" s="111"/>
      <c r="L81" s="111"/>
      <c r="M81" s="111"/>
      <c r="N81" s="25"/>
      <c r="P81" s="25"/>
      <c r="Q81" s="25"/>
      <c r="R81" s="25"/>
      <c r="S81" s="25"/>
      <c r="T81" s="25"/>
      <c r="U81" s="25"/>
      <c r="V81" s="25"/>
      <c r="W81" s="25"/>
      <c r="X81" s="25"/>
      <c r="Y81" s="164"/>
      <c r="Z81" s="25"/>
    </row>
    <row r="82" spans="1:26">
      <c r="A82" s="302"/>
      <c r="B82" s="302"/>
      <c r="C82" s="302"/>
      <c r="D82" s="302"/>
      <c r="E82" s="25"/>
      <c r="F82" s="25"/>
      <c r="G82" s="25"/>
      <c r="H82" s="25"/>
      <c r="I82" s="25"/>
      <c r="J82" s="25"/>
      <c r="K82" s="111"/>
      <c r="L82" s="111"/>
      <c r="M82" s="111"/>
      <c r="N82" s="25"/>
      <c r="P82" s="25"/>
      <c r="Q82" s="25"/>
      <c r="R82" s="25"/>
      <c r="S82" s="25"/>
      <c r="T82" s="25"/>
      <c r="U82" s="25"/>
      <c r="V82" s="25"/>
      <c r="W82" s="25"/>
      <c r="X82" s="25"/>
      <c r="Y82" s="164"/>
      <c r="Z82" s="25"/>
    </row>
    <row r="83" spans="1:26">
      <c r="A83" s="302"/>
      <c r="B83" s="302"/>
      <c r="C83" s="302"/>
      <c r="D83" s="302"/>
      <c r="E83" s="25"/>
      <c r="F83" s="25"/>
      <c r="G83" s="25"/>
      <c r="H83" s="25"/>
      <c r="I83" s="25"/>
      <c r="J83" s="25"/>
      <c r="K83" s="111"/>
      <c r="L83" s="111"/>
      <c r="M83" s="111"/>
      <c r="N83" s="25"/>
      <c r="P83" s="25"/>
      <c r="Q83" s="25"/>
      <c r="R83" s="25"/>
      <c r="S83" s="25"/>
      <c r="T83" s="25"/>
      <c r="U83" s="25"/>
      <c r="V83" s="25"/>
      <c r="W83" s="25"/>
      <c r="X83" s="25"/>
      <c r="Y83" s="164"/>
      <c r="Z83" s="25"/>
    </row>
    <row r="84" spans="1:26">
      <c r="A84" s="302"/>
      <c r="B84" s="302"/>
      <c r="C84" s="302"/>
      <c r="D84" s="302"/>
      <c r="E84" s="25"/>
      <c r="F84" s="25"/>
      <c r="G84" s="25"/>
      <c r="H84" s="25"/>
      <c r="I84" s="25"/>
      <c r="J84" s="25"/>
      <c r="K84" s="111"/>
      <c r="L84" s="111"/>
      <c r="M84" s="111"/>
      <c r="N84" s="25"/>
      <c r="P84" s="102"/>
      <c r="Q84" s="102"/>
      <c r="R84" s="102"/>
      <c r="S84" s="102"/>
      <c r="T84" s="102"/>
      <c r="U84" s="102"/>
      <c r="V84" s="102"/>
      <c r="W84" s="102"/>
      <c r="X84" s="102"/>
      <c r="Y84" s="305"/>
      <c r="Z84" s="25"/>
    </row>
    <row r="85" spans="1:26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111"/>
      <c r="L85" s="111"/>
      <c r="M85" s="111"/>
      <c r="N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8">
      <c r="A86" s="1" t="s">
        <v>129</v>
      </c>
      <c r="B86" s="1" t="s">
        <v>137</v>
      </c>
      <c r="C86" s="1" t="s">
        <v>130</v>
      </c>
      <c r="D86" s="1" t="s">
        <v>131</v>
      </c>
      <c r="E86" s="1" t="s">
        <v>132</v>
      </c>
      <c r="F86" s="1" t="s">
        <v>133</v>
      </c>
      <c r="G86" s="2" t="s">
        <v>168</v>
      </c>
      <c r="H86" s="3"/>
      <c r="I86" s="4"/>
      <c r="J86" s="4"/>
      <c r="K86" s="5"/>
      <c r="L86" s="6"/>
      <c r="M86" s="6"/>
      <c r="N86" s="6"/>
      <c r="O86" s="7"/>
      <c r="P86" s="8" t="s">
        <v>135</v>
      </c>
      <c r="Q86" s="9"/>
      <c r="R86" s="10"/>
      <c r="S86" s="11"/>
      <c r="T86" s="11"/>
      <c r="U86" s="11"/>
      <c r="V86" s="11"/>
      <c r="W86" s="11"/>
      <c r="X86" s="12"/>
      <c r="Y86" s="9"/>
      <c r="Z86" s="25"/>
    </row>
    <row r="87" spans="1:26" ht="16.8">
      <c r="A87" s="1013" t="s">
        <v>336</v>
      </c>
      <c r="B87" s="14"/>
      <c r="C87" s="15"/>
      <c r="D87" s="15"/>
      <c r="E87" s="15"/>
      <c r="F87" s="15"/>
      <c r="G87" s="2" t="s">
        <v>8</v>
      </c>
      <c r="H87" s="16"/>
      <c r="I87" s="5"/>
      <c r="J87" s="4"/>
      <c r="K87" s="5"/>
      <c r="L87" s="6"/>
      <c r="M87" s="6"/>
      <c r="N87" s="6"/>
      <c r="O87" s="7"/>
      <c r="P87" s="11" t="s">
        <v>1</v>
      </c>
      <c r="Q87" s="9" t="s">
        <v>10</v>
      </c>
      <c r="R87" s="10" t="s">
        <v>11</v>
      </c>
      <c r="S87" s="11" t="s">
        <v>12</v>
      </c>
      <c r="T87" s="11" t="s">
        <v>68</v>
      </c>
      <c r="U87" s="11" t="s">
        <v>69</v>
      </c>
      <c r="V87" s="11" t="s">
        <v>205</v>
      </c>
      <c r="W87" s="11" t="s">
        <v>171</v>
      </c>
      <c r="X87" s="12" t="s">
        <v>17</v>
      </c>
      <c r="Y87" s="9" t="s">
        <v>18</v>
      </c>
      <c r="Z87" s="152" t="s">
        <v>436</v>
      </c>
    </row>
    <row r="88" spans="1:26" ht="16.8">
      <c r="A88" s="429" t="s">
        <v>698</v>
      </c>
      <c r="B88" s="15"/>
      <c r="C88" s="15"/>
      <c r="D88" s="15"/>
      <c r="E88" s="15"/>
      <c r="F88" s="15"/>
      <c r="G88" s="304"/>
      <c r="H88" s="15"/>
      <c r="I88" s="15"/>
      <c r="J88" s="15"/>
      <c r="K88" s="6"/>
      <c r="L88" s="6"/>
      <c r="M88" s="6"/>
      <c r="N88" s="6"/>
      <c r="P88" s="22"/>
      <c r="Q88" s="23"/>
      <c r="R88" s="24"/>
      <c r="S88" s="25"/>
      <c r="T88" s="25"/>
      <c r="U88" s="25"/>
      <c r="V88" s="25"/>
      <c r="W88" s="25"/>
      <c r="X88" s="26"/>
      <c r="Y88" s="27"/>
      <c r="Z88" s="25"/>
    </row>
    <row r="89" spans="1:26">
      <c r="A89" s="370"/>
      <c r="B89" s="15"/>
      <c r="C89" s="15"/>
      <c r="D89" s="15"/>
      <c r="E89" s="15"/>
      <c r="F89" s="15"/>
      <c r="G89" s="15"/>
      <c r="H89" s="15"/>
      <c r="I89" s="15"/>
      <c r="J89" s="15"/>
      <c r="K89" s="6"/>
      <c r="L89" s="6"/>
      <c r="M89" s="6"/>
      <c r="N89" s="6"/>
      <c r="P89" s="22"/>
      <c r="Q89" s="23"/>
      <c r="R89" s="24"/>
      <c r="S89" s="25"/>
      <c r="T89" s="25"/>
      <c r="U89" s="25"/>
      <c r="V89" s="25"/>
      <c r="W89" s="25"/>
      <c r="X89" s="26"/>
      <c r="Y89" s="6"/>
      <c r="Z89" s="25"/>
    </row>
    <row r="90" spans="1:26" ht="16.8">
      <c r="A90" s="29" t="s">
        <v>144</v>
      </c>
      <c r="B90" s="30" t="s">
        <v>20</v>
      </c>
      <c r="C90" s="30" t="s">
        <v>21</v>
      </c>
      <c r="D90" s="30" t="s">
        <v>22</v>
      </c>
      <c r="E90" s="30" t="s">
        <v>174</v>
      </c>
      <c r="F90" s="31"/>
      <c r="G90" s="32" t="s">
        <v>146</v>
      </c>
      <c r="H90" s="32" t="s">
        <v>147</v>
      </c>
      <c r="I90" s="33" t="s">
        <v>26</v>
      </c>
      <c r="J90" s="34" t="s">
        <v>27</v>
      </c>
      <c r="K90" s="35"/>
      <c r="L90" s="6"/>
      <c r="M90" s="6"/>
      <c r="N90" s="6"/>
      <c r="P90" s="22"/>
      <c r="Q90" s="22"/>
      <c r="R90" s="24"/>
      <c r="S90" s="25"/>
      <c r="T90" s="25"/>
      <c r="U90" s="25"/>
      <c r="V90" s="25"/>
      <c r="W90" s="25"/>
      <c r="X90" s="26"/>
      <c r="Y90" s="6"/>
      <c r="Z90" s="25"/>
    </row>
    <row r="91" spans="1:26">
      <c r="A91" s="36"/>
      <c r="B91" s="31"/>
      <c r="C91" s="31"/>
      <c r="D91" s="31"/>
      <c r="E91" s="31"/>
      <c r="F91" s="31"/>
      <c r="G91" s="37"/>
      <c r="H91" s="37"/>
      <c r="I91" s="37"/>
      <c r="J91" s="6"/>
      <c r="K91" s="6"/>
      <c r="L91" s="6"/>
      <c r="M91" s="6"/>
      <c r="N91" s="6"/>
      <c r="P91" s="22"/>
      <c r="Q91" s="23"/>
      <c r="R91" s="38"/>
      <c r="S91" s="25"/>
      <c r="T91" s="25"/>
      <c r="U91" s="25"/>
      <c r="V91" s="25"/>
      <c r="W91" s="25"/>
      <c r="X91" s="26"/>
      <c r="Y91" s="6"/>
      <c r="Z91" s="25"/>
    </row>
    <row r="92" spans="1:26">
      <c r="A92" s="39"/>
      <c r="B92" s="31"/>
      <c r="C92" s="31"/>
      <c r="D92" s="31"/>
      <c r="E92" s="31"/>
      <c r="F92" s="31"/>
      <c r="G92" s="37"/>
      <c r="H92" s="37"/>
      <c r="I92" s="37"/>
      <c r="J92" s="6"/>
      <c r="K92" s="6"/>
      <c r="L92" s="6"/>
      <c r="M92" s="6"/>
      <c r="N92" s="6"/>
      <c r="P92" s="22"/>
      <c r="Q92" s="22"/>
      <c r="R92" s="24"/>
      <c r="S92" s="25"/>
      <c r="T92" s="25" t="s">
        <v>28</v>
      </c>
      <c r="U92" s="25"/>
      <c r="V92" s="25"/>
      <c r="W92" s="25"/>
      <c r="X92" s="26"/>
      <c r="Y92" s="6"/>
      <c r="Z92" s="25"/>
    </row>
    <row r="93" spans="1:26">
      <c r="A93" s="36"/>
      <c r="B93" s="31"/>
      <c r="C93" s="31"/>
      <c r="D93" s="31"/>
      <c r="E93" s="31"/>
      <c r="F93" s="31" t="s">
        <v>28</v>
      </c>
      <c r="G93" s="37"/>
      <c r="H93" s="37"/>
      <c r="I93" s="37"/>
      <c r="J93" s="6"/>
      <c r="K93" s="6"/>
      <c r="L93" s="6"/>
      <c r="M93" s="6"/>
      <c r="N93" s="6"/>
      <c r="P93" s="22"/>
      <c r="Q93" s="22"/>
      <c r="R93" s="24"/>
      <c r="S93" s="25"/>
      <c r="T93" s="25"/>
      <c r="U93" s="25"/>
      <c r="V93" s="25"/>
      <c r="W93" s="25"/>
      <c r="X93" s="26"/>
      <c r="Y93" s="6"/>
      <c r="Z93" s="25"/>
    </row>
    <row r="94" spans="1:26">
      <c r="A94" s="40"/>
      <c r="B94" s="31"/>
      <c r="C94" s="31"/>
      <c r="D94" s="31"/>
      <c r="E94" s="31"/>
      <c r="F94" s="15"/>
      <c r="G94" s="37"/>
      <c r="H94" s="37"/>
      <c r="I94" s="37"/>
      <c r="J94" s="6"/>
      <c r="K94" s="6"/>
      <c r="L94" s="6"/>
      <c r="M94" s="6"/>
      <c r="N94" s="6"/>
      <c r="P94" s="22"/>
      <c r="Q94" s="22"/>
      <c r="R94" s="24"/>
      <c r="S94" s="25"/>
      <c r="T94" s="25"/>
      <c r="U94" s="25"/>
      <c r="V94" s="25"/>
      <c r="W94" s="25"/>
      <c r="X94" s="26"/>
      <c r="Y94" s="6"/>
      <c r="Z94" s="25"/>
    </row>
    <row r="95" spans="1:26" ht="16.8">
      <c r="A95" s="41" t="s">
        <v>29</v>
      </c>
      <c r="B95" s="42" t="s">
        <v>30</v>
      </c>
      <c r="C95" s="42" t="s">
        <v>31</v>
      </c>
      <c r="D95" s="42" t="s">
        <v>32</v>
      </c>
      <c r="E95" s="42" t="s">
        <v>33</v>
      </c>
      <c r="F95" s="43"/>
      <c r="G95" s="44" t="s">
        <v>107</v>
      </c>
      <c r="H95" s="44" t="s">
        <v>35</v>
      </c>
      <c r="I95" s="44" t="s">
        <v>36</v>
      </c>
      <c r="J95" s="45" t="s">
        <v>109</v>
      </c>
      <c r="K95" s="46"/>
      <c r="L95" s="47"/>
      <c r="M95" s="48"/>
      <c r="N95" s="6"/>
      <c r="P95" s="22"/>
      <c r="Q95" s="22"/>
      <c r="R95" s="24"/>
      <c r="S95" s="25"/>
      <c r="T95" s="25"/>
      <c r="U95" s="25"/>
      <c r="V95" s="25"/>
      <c r="W95" s="25"/>
      <c r="X95" s="26"/>
      <c r="Y95" s="6"/>
      <c r="Z95" s="25"/>
    </row>
    <row r="96" spans="1:26" ht="16.8">
      <c r="A96" s="36"/>
      <c r="B96" s="49"/>
      <c r="C96" s="49"/>
      <c r="D96" s="49"/>
      <c r="E96" s="49"/>
      <c r="F96" s="43"/>
      <c r="G96" s="50"/>
      <c r="H96" s="50"/>
      <c r="I96" s="50"/>
      <c r="J96" s="51" t="s">
        <v>38</v>
      </c>
      <c r="K96" s="52"/>
      <c r="L96" s="52"/>
      <c r="M96" s="52"/>
      <c r="N96" s="6"/>
      <c r="P96" s="22"/>
      <c r="Q96" s="22"/>
      <c r="R96" s="24"/>
      <c r="S96" s="25"/>
      <c r="T96" s="25"/>
      <c r="U96" s="25"/>
      <c r="V96" s="25"/>
      <c r="W96" s="25"/>
      <c r="X96" s="26"/>
      <c r="Y96" s="6"/>
      <c r="Z96" s="25"/>
    </row>
    <row r="97" spans="1:26" ht="16.8">
      <c r="A97" s="39"/>
      <c r="B97" s="49"/>
      <c r="C97" s="49"/>
      <c r="D97" s="49"/>
      <c r="E97" s="49"/>
      <c r="F97" s="43"/>
      <c r="G97" s="50"/>
      <c r="H97" s="50"/>
      <c r="I97" s="50"/>
      <c r="J97" s="45" t="s">
        <v>39</v>
      </c>
      <c r="K97" s="53"/>
      <c r="L97" s="53"/>
      <c r="M97" s="53"/>
      <c r="N97" s="6"/>
      <c r="P97" s="22"/>
      <c r="Q97" s="22"/>
      <c r="R97" s="24"/>
      <c r="S97" s="25"/>
      <c r="T97" s="25"/>
      <c r="U97" s="25"/>
      <c r="V97" s="25"/>
      <c r="W97" s="25"/>
      <c r="X97" s="26"/>
      <c r="Y97" s="6"/>
      <c r="Z97" s="25"/>
    </row>
    <row r="98" spans="1:26" ht="16.8">
      <c r="A98" s="36"/>
      <c r="B98" s="49"/>
      <c r="C98" s="49"/>
      <c r="D98" s="49"/>
      <c r="E98" s="49"/>
      <c r="F98" s="43"/>
      <c r="G98" s="50"/>
      <c r="H98" s="50"/>
      <c r="I98" s="50"/>
      <c r="J98" s="45" t="s">
        <v>40</v>
      </c>
      <c r="K98" s="54"/>
      <c r="L98" s="54"/>
      <c r="M98" s="54"/>
      <c r="N98" s="6"/>
      <c r="P98" s="22"/>
      <c r="Q98" s="22"/>
      <c r="R98" s="24"/>
      <c r="S98" s="25"/>
      <c r="T98" s="25"/>
      <c r="U98" s="25"/>
      <c r="V98" s="25"/>
      <c r="W98" s="25"/>
      <c r="X98" s="55"/>
      <c r="Y98" s="6"/>
      <c r="Z98" s="25"/>
    </row>
    <row r="99" spans="1:26" ht="16.8">
      <c r="A99" s="36"/>
      <c r="B99" s="15"/>
      <c r="C99" s="15"/>
      <c r="D99" s="15"/>
      <c r="E99" s="49"/>
      <c r="F99" s="49"/>
      <c r="G99" s="15"/>
      <c r="H99" s="56"/>
      <c r="I99" s="56"/>
      <c r="J99" s="45" t="s">
        <v>152</v>
      </c>
      <c r="K99" s="57"/>
      <c r="L99" s="53"/>
      <c r="M99" s="53"/>
      <c r="N99" s="6"/>
      <c r="P99" s="22"/>
      <c r="Q99" s="22"/>
      <c r="R99" s="24"/>
      <c r="S99" s="25"/>
      <c r="T99" s="25"/>
      <c r="U99" s="25"/>
      <c r="V99" s="25" t="s">
        <v>149</v>
      </c>
      <c r="W99" s="25"/>
      <c r="X99" s="55"/>
      <c r="Y99" s="6"/>
      <c r="Z99" s="25"/>
    </row>
    <row r="100" spans="1:26" ht="16.8">
      <c r="A100" s="58" t="s">
        <v>154</v>
      </c>
      <c r="B100" s="59" t="s">
        <v>155</v>
      </c>
      <c r="C100" s="59" t="s">
        <v>45</v>
      </c>
      <c r="D100" s="59" t="s">
        <v>114</v>
      </c>
      <c r="E100" s="60" t="s">
        <v>157</v>
      </c>
      <c r="F100" s="60"/>
      <c r="G100" s="61"/>
      <c r="H100" s="62"/>
      <c r="I100" s="63"/>
      <c r="J100" s="64"/>
      <c r="K100" s="65"/>
      <c r="L100" s="6"/>
      <c r="M100" s="6"/>
      <c r="N100" s="6"/>
      <c r="P100" s="22"/>
      <c r="Q100" s="22"/>
      <c r="R100" s="24"/>
      <c r="S100" s="25"/>
      <c r="T100" s="25"/>
      <c r="U100" s="25"/>
      <c r="V100" s="25"/>
      <c r="W100" s="25"/>
      <c r="X100" s="55"/>
      <c r="Y100" s="6"/>
      <c r="Z100" s="25"/>
    </row>
    <row r="101" spans="1:26">
      <c r="A101" s="36"/>
      <c r="B101" s="66"/>
      <c r="C101" s="66"/>
      <c r="D101" s="66"/>
      <c r="E101" s="66"/>
      <c r="F101" s="66"/>
      <c r="G101" s="15"/>
      <c r="H101" s="15"/>
      <c r="I101" s="15"/>
      <c r="J101" s="67"/>
      <c r="K101" s="6"/>
      <c r="L101" s="6"/>
      <c r="M101" s="6"/>
      <c r="N101" s="6"/>
      <c r="P101" s="22"/>
      <c r="Q101" s="22"/>
      <c r="R101" s="24"/>
      <c r="S101" s="25"/>
      <c r="T101" s="25"/>
      <c r="U101" s="25"/>
      <c r="V101" s="25"/>
      <c r="W101" s="25"/>
      <c r="X101" s="55"/>
      <c r="Y101" s="6"/>
      <c r="Z101" s="25"/>
    </row>
    <row r="102" spans="1:26">
      <c r="A102" s="39"/>
      <c r="B102" s="66"/>
      <c r="C102" s="66"/>
      <c r="D102" s="66"/>
      <c r="E102" s="66"/>
      <c r="F102" s="66"/>
      <c r="G102" s="15"/>
      <c r="H102" s="15"/>
      <c r="I102" s="15"/>
      <c r="J102" s="67"/>
      <c r="K102" s="6"/>
      <c r="L102" s="6"/>
      <c r="M102" s="6"/>
      <c r="N102" s="6"/>
      <c r="P102" s="22"/>
      <c r="Q102" s="22"/>
      <c r="R102" s="24"/>
      <c r="S102" s="25"/>
      <c r="T102" s="25"/>
      <c r="U102" s="25"/>
      <c r="V102" s="25"/>
      <c r="W102" s="25"/>
      <c r="X102" s="55"/>
      <c r="Y102" s="6"/>
      <c r="Z102" s="25"/>
    </row>
    <row r="103" spans="1:26">
      <c r="A103" s="36"/>
      <c r="B103" s="66"/>
      <c r="C103" s="66"/>
      <c r="D103" s="66"/>
      <c r="E103" s="66"/>
      <c r="F103" s="66"/>
      <c r="G103" s="15"/>
      <c r="H103" s="15"/>
      <c r="I103" s="15"/>
      <c r="J103" s="67"/>
      <c r="K103" s="6"/>
      <c r="L103" s="6"/>
      <c r="M103" s="6"/>
      <c r="N103" s="6"/>
      <c r="P103" s="22"/>
      <c r="Q103" s="22"/>
      <c r="R103" s="24"/>
      <c r="S103" s="25"/>
      <c r="T103" s="25"/>
      <c r="U103" s="25"/>
      <c r="V103" s="25"/>
      <c r="W103" s="25"/>
      <c r="X103" s="55"/>
      <c r="Y103" s="6"/>
      <c r="Z103" s="25"/>
    </row>
    <row r="104" spans="1:26">
      <c r="A104" s="40"/>
      <c r="B104" s="66"/>
      <c r="C104" s="66"/>
      <c r="D104" s="66"/>
      <c r="E104" s="66"/>
      <c r="F104" s="66"/>
      <c r="G104" s="15"/>
      <c r="H104" s="15"/>
      <c r="I104" s="15"/>
      <c r="J104" s="67"/>
      <c r="K104" s="6"/>
      <c r="L104" s="6"/>
      <c r="M104" s="6"/>
      <c r="N104" s="6"/>
      <c r="P104" s="22"/>
      <c r="Q104" s="22"/>
      <c r="R104" s="24"/>
      <c r="S104" s="25"/>
      <c r="T104" s="25"/>
      <c r="U104" s="25"/>
      <c r="V104" s="25"/>
      <c r="W104" s="25"/>
      <c r="X104" s="55"/>
      <c r="Y104" s="6"/>
      <c r="Z104" s="25"/>
    </row>
    <row r="105" spans="1:26" ht="16.8">
      <c r="A105" s="68" t="s">
        <v>48</v>
      </c>
      <c r="B105" s="69" t="s">
        <v>117</v>
      </c>
      <c r="C105" s="69" t="s">
        <v>50</v>
      </c>
      <c r="D105" s="69" t="s">
        <v>185</v>
      </c>
      <c r="E105" s="69" t="s">
        <v>52</v>
      </c>
      <c r="F105" s="70" t="s">
        <v>53</v>
      </c>
      <c r="G105" s="71"/>
      <c r="H105" s="72"/>
      <c r="I105" s="73"/>
      <c r="J105" s="74"/>
      <c r="K105" s="5"/>
      <c r="L105" s="5"/>
      <c r="M105" s="5"/>
      <c r="N105" s="6"/>
      <c r="P105" s="22"/>
      <c r="Q105" s="22"/>
      <c r="R105" s="24"/>
      <c r="S105" s="25"/>
      <c r="T105" s="25"/>
      <c r="U105" s="25"/>
      <c r="V105" s="25"/>
      <c r="W105" s="25"/>
      <c r="X105" s="55"/>
      <c r="Y105" s="6"/>
      <c r="Z105" s="25"/>
    </row>
    <row r="106" spans="1:26" ht="19.8">
      <c r="A106" s="36"/>
      <c r="B106" s="75"/>
      <c r="C106" s="75"/>
      <c r="D106" s="75"/>
      <c r="E106" s="75"/>
      <c r="F106" s="76" t="s">
        <v>210</v>
      </c>
      <c r="G106" s="77"/>
      <c r="H106" s="77"/>
      <c r="I106" s="77"/>
      <c r="J106" s="74"/>
      <c r="K106" s="5"/>
      <c r="L106" s="5"/>
      <c r="M106" s="5"/>
      <c r="N106" s="6"/>
      <c r="P106" s="22"/>
      <c r="Q106" s="22"/>
      <c r="R106" s="24"/>
      <c r="S106" s="25"/>
      <c r="T106" s="25"/>
      <c r="U106" s="25"/>
      <c r="V106" s="25"/>
      <c r="W106" s="25"/>
      <c r="X106" s="55"/>
      <c r="Y106" s="6"/>
      <c r="Z106" s="25"/>
    </row>
    <row r="107" spans="1:26" ht="19.8">
      <c r="A107" s="39"/>
      <c r="B107" s="75"/>
      <c r="C107" s="75"/>
      <c r="D107" s="75"/>
      <c r="E107" s="75"/>
      <c r="F107" s="78" t="s">
        <v>55</v>
      </c>
      <c r="G107" s="77"/>
      <c r="H107" s="77"/>
      <c r="I107" s="77"/>
      <c r="J107" s="74"/>
      <c r="K107" s="5"/>
      <c r="L107" s="5"/>
      <c r="M107" s="5"/>
      <c r="N107" s="6"/>
      <c r="P107" s="22"/>
      <c r="Q107" s="22"/>
      <c r="R107" s="24"/>
      <c r="S107" s="25"/>
      <c r="T107" s="25"/>
      <c r="U107" s="25"/>
      <c r="V107" s="25"/>
      <c r="W107" s="25"/>
      <c r="X107" s="55"/>
      <c r="Y107" s="6"/>
      <c r="Z107" s="25"/>
    </row>
    <row r="108" spans="1:26" ht="16.8" thickBot="1">
      <c r="A108" s="80"/>
      <c r="B108" s="20"/>
      <c r="C108" s="20"/>
      <c r="D108" s="20"/>
      <c r="E108" s="81"/>
      <c r="F108" s="82"/>
      <c r="G108" s="81"/>
      <c r="H108" s="81"/>
      <c r="I108" s="81"/>
      <c r="J108" s="81"/>
      <c r="K108" s="81"/>
      <c r="L108" s="81"/>
      <c r="M108" s="81"/>
      <c r="N108" s="81"/>
      <c r="P108" s="22"/>
      <c r="Q108" s="22"/>
      <c r="R108" s="24"/>
      <c r="S108" s="25"/>
      <c r="T108" s="25"/>
      <c r="U108" s="25"/>
      <c r="V108" s="25"/>
      <c r="W108" s="25"/>
      <c r="X108" s="55"/>
      <c r="Y108" s="6"/>
      <c r="Z108" s="25"/>
    </row>
    <row r="109" spans="1:26" ht="17.399999999999999" thickBot="1">
      <c r="A109" s="234" t="s">
        <v>1</v>
      </c>
      <c r="B109" s="86" t="s">
        <v>56</v>
      </c>
      <c r="C109" s="86" t="s">
        <v>57</v>
      </c>
      <c r="D109" s="235" t="s">
        <v>58</v>
      </c>
      <c r="E109" s="230" t="s">
        <v>123</v>
      </c>
      <c r="F109" s="230" t="s">
        <v>124</v>
      </c>
      <c r="G109" s="230" t="s">
        <v>57</v>
      </c>
      <c r="H109" s="231" t="s">
        <v>61</v>
      </c>
      <c r="I109" s="594" t="s">
        <v>62</v>
      </c>
      <c r="J109" s="230" t="s">
        <v>1062</v>
      </c>
      <c r="K109" s="226" t="s">
        <v>64</v>
      </c>
      <c r="L109" s="226" t="s">
        <v>65</v>
      </c>
      <c r="M109" s="227" t="s">
        <v>66</v>
      </c>
      <c r="N109" s="244" t="s">
        <v>67</v>
      </c>
      <c r="P109" s="22"/>
      <c r="Q109" s="22"/>
      <c r="R109" s="24"/>
      <c r="S109" s="25"/>
      <c r="T109" s="25"/>
      <c r="U109" s="25"/>
      <c r="V109" s="25"/>
      <c r="W109" s="25"/>
      <c r="X109" s="55"/>
      <c r="Y109" s="6"/>
      <c r="Z109" s="25"/>
    </row>
    <row r="110" spans="1:26">
      <c r="A110" s="307" t="s">
        <v>1428</v>
      </c>
      <c r="B110" s="308">
        <v>20.52</v>
      </c>
      <c r="C110" s="308">
        <v>20</v>
      </c>
      <c r="D110" s="308">
        <v>20540</v>
      </c>
      <c r="E110" s="546" t="s">
        <v>1427</v>
      </c>
      <c r="F110" s="232">
        <v>22140</v>
      </c>
      <c r="G110" s="232">
        <v>20</v>
      </c>
      <c r="H110" s="232">
        <v>22</v>
      </c>
      <c r="I110" s="725"/>
      <c r="J110" s="233">
        <f>SUM(F110-G110-H110)</f>
        <v>22098</v>
      </c>
      <c r="K110" s="228">
        <v>1558</v>
      </c>
      <c r="L110" s="228"/>
      <c r="M110" s="228"/>
      <c r="N110" s="65"/>
      <c r="P110" s="22"/>
      <c r="Q110" s="22"/>
      <c r="R110" s="24"/>
      <c r="S110" s="25"/>
      <c r="T110" s="25"/>
      <c r="U110" s="25"/>
      <c r="V110" s="25"/>
      <c r="W110" s="25"/>
      <c r="X110" s="55"/>
      <c r="Y110" s="6"/>
      <c r="Z110" s="25"/>
    </row>
    <row r="111" spans="1:26">
      <c r="A111" s="238"/>
      <c r="B111" s="239"/>
      <c r="C111" s="239"/>
      <c r="D111" s="239"/>
      <c r="E111" s="727"/>
      <c r="F111" s="37"/>
      <c r="G111" s="37"/>
      <c r="H111" s="37"/>
      <c r="I111" s="726"/>
      <c r="J111" s="37"/>
      <c r="K111" s="245"/>
      <c r="L111" s="245"/>
      <c r="M111" s="245"/>
      <c r="N111" s="6"/>
      <c r="P111" s="100"/>
      <c r="Q111" s="100"/>
      <c r="R111" s="101"/>
      <c r="S111" s="102"/>
      <c r="T111" s="102"/>
      <c r="U111" s="102"/>
      <c r="V111" s="102"/>
      <c r="W111" s="102"/>
      <c r="X111" s="103"/>
      <c r="Y111" s="81"/>
      <c r="Z111" s="25"/>
    </row>
    <row r="112" spans="1:26">
      <c r="A112" s="728"/>
      <c r="B112" s="241"/>
      <c r="C112" s="241"/>
      <c r="D112" s="241"/>
      <c r="E112" s="489"/>
      <c r="F112" s="240"/>
      <c r="G112" s="240"/>
      <c r="H112" s="240"/>
      <c r="I112" s="317"/>
      <c r="J112" s="240"/>
      <c r="K112" s="111"/>
      <c r="L112" s="111"/>
      <c r="M112" s="111"/>
      <c r="N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728"/>
      <c r="B113" s="241"/>
      <c r="C113" s="241"/>
      <c r="D113" s="241"/>
      <c r="E113" s="489"/>
      <c r="F113" s="240"/>
      <c r="G113" s="240"/>
      <c r="H113" s="240"/>
      <c r="I113" s="317"/>
      <c r="J113" s="240"/>
      <c r="K113" s="111"/>
      <c r="L113" s="111"/>
      <c r="M113" s="111"/>
      <c r="N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728"/>
      <c r="B114" s="241"/>
      <c r="C114" s="241"/>
      <c r="D114" s="241"/>
      <c r="E114" s="489"/>
      <c r="F114" s="240"/>
      <c r="G114" s="240"/>
      <c r="H114" s="240"/>
      <c r="I114" s="317"/>
      <c r="J114" s="240"/>
      <c r="K114" s="111"/>
      <c r="L114" s="111"/>
      <c r="M114" s="111"/>
      <c r="N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728"/>
      <c r="B115" s="241"/>
      <c r="C115" s="241"/>
      <c r="D115" s="241"/>
      <c r="E115" s="489"/>
      <c r="F115" s="240"/>
      <c r="G115" s="240"/>
      <c r="H115" s="240"/>
      <c r="I115" s="317"/>
      <c r="J115" s="240"/>
      <c r="K115" s="111"/>
      <c r="L115" s="111"/>
      <c r="M115" s="111"/>
      <c r="N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20" spans="1:26" ht="16.8">
      <c r="A120" s="1" t="s">
        <v>129</v>
      </c>
      <c r="B120" s="1" t="s">
        <v>1</v>
      </c>
      <c r="C120" s="1" t="s">
        <v>2</v>
      </c>
      <c r="D120" s="1" t="s">
        <v>131</v>
      </c>
      <c r="E120" s="1" t="s">
        <v>132</v>
      </c>
      <c r="F120" s="1" t="s">
        <v>5</v>
      </c>
      <c r="G120" s="2" t="s">
        <v>168</v>
      </c>
      <c r="H120" s="3"/>
      <c r="I120" s="4"/>
      <c r="J120" s="4"/>
      <c r="K120" s="5"/>
      <c r="L120" s="6"/>
      <c r="M120" s="6"/>
      <c r="N120" s="6"/>
      <c r="O120" s="7"/>
      <c r="P120" s="8" t="s">
        <v>135</v>
      </c>
      <c r="Q120" s="9"/>
      <c r="R120" s="10"/>
      <c r="S120" s="11"/>
      <c r="T120" s="11"/>
      <c r="U120" s="11"/>
      <c r="V120" s="11"/>
      <c r="W120" s="11"/>
      <c r="X120" s="12"/>
      <c r="Y120" s="9"/>
    </row>
    <row r="121" spans="1:26" ht="16.8">
      <c r="A121" s="366"/>
      <c r="B121" s="14"/>
      <c r="C121" s="15"/>
      <c r="D121" s="15"/>
      <c r="E121" s="15"/>
      <c r="F121" s="15"/>
      <c r="G121" s="2" t="s">
        <v>136</v>
      </c>
      <c r="H121" s="16"/>
      <c r="I121" s="17"/>
      <c r="J121" s="18"/>
      <c r="K121" s="5"/>
      <c r="L121" s="6"/>
      <c r="M121" s="6"/>
      <c r="N121" s="6"/>
      <c r="O121" s="7"/>
      <c r="P121" s="11" t="s">
        <v>137</v>
      </c>
      <c r="Q121" s="9" t="s">
        <v>169</v>
      </c>
      <c r="R121" s="10" t="s">
        <v>138</v>
      </c>
      <c r="S121" s="11" t="s">
        <v>170</v>
      </c>
      <c r="T121" s="11" t="s">
        <v>68</v>
      </c>
      <c r="U121" s="11" t="s">
        <v>69</v>
      </c>
      <c r="V121" s="11" t="s">
        <v>140</v>
      </c>
      <c r="W121" s="11" t="s">
        <v>171</v>
      </c>
      <c r="X121" s="12" t="s">
        <v>17</v>
      </c>
      <c r="Y121" s="9" t="s">
        <v>18</v>
      </c>
    </row>
    <row r="122" spans="1:26">
      <c r="A122" s="367"/>
      <c r="B122" s="15"/>
      <c r="C122" s="15"/>
      <c r="D122" s="15"/>
      <c r="E122" s="15"/>
      <c r="F122" s="15"/>
      <c r="G122" s="19"/>
      <c r="H122" s="20"/>
      <c r="I122" s="20"/>
      <c r="J122" s="21"/>
      <c r="K122" s="6"/>
      <c r="L122" s="6"/>
      <c r="M122" s="6"/>
      <c r="N122" s="6"/>
      <c r="P122" s="22"/>
      <c r="Q122" s="23"/>
      <c r="R122" s="24"/>
      <c r="S122" s="25"/>
      <c r="T122" s="25"/>
      <c r="U122" s="25"/>
      <c r="V122" s="25"/>
      <c r="W122" s="25"/>
      <c r="X122" s="26"/>
      <c r="Y122" s="27"/>
    </row>
    <row r="123" spans="1:26">
      <c r="A123" s="368"/>
      <c r="B123" s="20"/>
      <c r="C123" s="20"/>
      <c r="D123" s="20"/>
      <c r="E123" s="20"/>
      <c r="F123" s="20"/>
      <c r="G123" s="20"/>
      <c r="H123" s="20"/>
      <c r="I123" s="20"/>
      <c r="J123" s="21"/>
      <c r="K123" s="6"/>
      <c r="L123" s="6"/>
      <c r="M123" s="6"/>
      <c r="N123" s="6"/>
      <c r="P123" s="22"/>
      <c r="Q123" s="23"/>
      <c r="R123" s="24"/>
      <c r="S123" s="25"/>
      <c r="T123" s="25"/>
      <c r="U123" s="25"/>
      <c r="V123" s="25"/>
      <c r="W123" s="25"/>
      <c r="X123" s="26"/>
      <c r="Y123" s="6"/>
    </row>
    <row r="124" spans="1:26" ht="16.8">
      <c r="A124" s="29" t="s">
        <v>144</v>
      </c>
      <c r="B124" s="30" t="s">
        <v>20</v>
      </c>
      <c r="C124" s="30" t="s">
        <v>172</v>
      </c>
      <c r="D124" s="30" t="s">
        <v>173</v>
      </c>
      <c r="E124" s="30" t="s">
        <v>174</v>
      </c>
      <c r="F124" s="31"/>
      <c r="G124" s="32" t="s">
        <v>146</v>
      </c>
      <c r="H124" s="32" t="s">
        <v>147</v>
      </c>
      <c r="I124" s="33" t="s">
        <v>175</v>
      </c>
      <c r="J124" s="34" t="s">
        <v>148</v>
      </c>
      <c r="K124" s="35"/>
      <c r="L124" s="6"/>
      <c r="M124" s="6"/>
      <c r="N124" s="6"/>
      <c r="P124" s="22"/>
      <c r="Q124" s="22"/>
      <c r="R124" s="24"/>
      <c r="S124" s="25"/>
      <c r="T124" s="25"/>
      <c r="U124" s="25"/>
      <c r="V124" s="25"/>
      <c r="W124" s="25"/>
      <c r="X124" s="26"/>
      <c r="Y124" s="6"/>
    </row>
    <row r="125" spans="1:26">
      <c r="A125" s="36"/>
      <c r="B125" s="31"/>
      <c r="C125" s="31"/>
      <c r="D125" s="31"/>
      <c r="E125" s="31"/>
      <c r="F125" s="31"/>
      <c r="G125" s="37"/>
      <c r="H125" s="37"/>
      <c r="I125" s="37"/>
      <c r="J125" s="6"/>
      <c r="K125" s="6"/>
      <c r="L125" s="6"/>
      <c r="M125" s="6"/>
      <c r="N125" s="6"/>
      <c r="P125" s="22"/>
      <c r="Q125" s="23"/>
      <c r="R125" s="38"/>
      <c r="S125" s="25"/>
      <c r="T125" s="25"/>
      <c r="U125" s="25"/>
      <c r="V125" s="25"/>
      <c r="W125" s="25"/>
      <c r="X125" s="26"/>
      <c r="Y125" s="6"/>
    </row>
    <row r="126" spans="1:26">
      <c r="A126" s="39"/>
      <c r="B126" s="31"/>
      <c r="C126" s="31"/>
      <c r="D126" s="31"/>
      <c r="E126" s="31"/>
      <c r="F126" s="31"/>
      <c r="G126" s="37"/>
      <c r="H126" s="37"/>
      <c r="I126" s="37"/>
      <c r="J126" s="6"/>
      <c r="K126" s="6"/>
      <c r="L126" s="6"/>
      <c r="M126" s="6"/>
      <c r="N126" s="6"/>
      <c r="P126" s="22"/>
      <c r="Q126" s="22"/>
      <c r="R126" s="24"/>
      <c r="S126" s="25"/>
      <c r="T126" s="25" t="s">
        <v>28</v>
      </c>
      <c r="U126" s="25"/>
      <c r="V126" s="25"/>
      <c r="W126" s="25"/>
      <c r="X126" s="26"/>
      <c r="Y126" s="6"/>
    </row>
    <row r="127" spans="1:26">
      <c r="A127" s="36"/>
      <c r="B127" s="31"/>
      <c r="C127" s="31"/>
      <c r="D127" s="31"/>
      <c r="E127" s="31"/>
      <c r="F127" s="31" t="s">
        <v>28</v>
      </c>
      <c r="G127" s="37"/>
      <c r="H127" s="37"/>
      <c r="I127" s="37"/>
      <c r="J127" s="6"/>
      <c r="K127" s="6"/>
      <c r="L127" s="6"/>
      <c r="M127" s="6"/>
      <c r="N127" s="6"/>
      <c r="P127" s="22"/>
      <c r="Q127" s="22"/>
      <c r="R127" s="24"/>
      <c r="S127" s="25"/>
      <c r="T127" s="25"/>
      <c r="U127" s="25"/>
      <c r="V127" s="25"/>
      <c r="W127" s="25"/>
      <c r="X127" s="26"/>
      <c r="Y127" s="6"/>
    </row>
    <row r="128" spans="1:26">
      <c r="A128" s="40"/>
      <c r="B128" s="31"/>
      <c r="C128" s="31"/>
      <c r="D128" s="31"/>
      <c r="E128" s="31"/>
      <c r="F128" s="15"/>
      <c r="G128" s="37"/>
      <c r="H128" s="37"/>
      <c r="I128" s="37"/>
      <c r="J128" s="6"/>
      <c r="K128" s="6"/>
      <c r="L128" s="6"/>
      <c r="M128" s="6"/>
      <c r="N128" s="6"/>
      <c r="P128" s="22"/>
      <c r="Q128" s="22"/>
      <c r="R128" s="24"/>
      <c r="S128" s="25"/>
      <c r="T128" s="25"/>
      <c r="U128" s="25"/>
      <c r="V128" s="25"/>
      <c r="W128" s="25"/>
      <c r="X128" s="26"/>
      <c r="Y128" s="6"/>
    </row>
    <row r="129" spans="1:25" ht="16.8">
      <c r="A129" s="41" t="s">
        <v>150</v>
      </c>
      <c r="B129" s="42" t="s">
        <v>30</v>
      </c>
      <c r="C129" s="42" t="s">
        <v>176</v>
      </c>
      <c r="D129" s="42" t="s">
        <v>32</v>
      </c>
      <c r="E129" s="42" t="s">
        <v>177</v>
      </c>
      <c r="F129" s="43"/>
      <c r="G129" s="44" t="s">
        <v>178</v>
      </c>
      <c r="H129" s="44" t="s">
        <v>179</v>
      </c>
      <c r="I129" s="44" t="s">
        <v>36</v>
      </c>
      <c r="J129" s="45" t="s">
        <v>180</v>
      </c>
      <c r="K129" s="46"/>
      <c r="L129" s="47"/>
      <c r="M129" s="48"/>
      <c r="N129" s="6"/>
      <c r="P129" s="22"/>
      <c r="Q129" s="22"/>
      <c r="R129" s="24"/>
      <c r="S129" s="25"/>
      <c r="T129" s="25"/>
      <c r="U129" s="25"/>
      <c r="V129" s="25"/>
      <c r="W129" s="25"/>
      <c r="X129" s="26"/>
      <c r="Y129" s="6"/>
    </row>
    <row r="130" spans="1:25" ht="16.8">
      <c r="A130" s="36"/>
      <c r="B130" s="49"/>
      <c r="C130" s="49"/>
      <c r="D130" s="49"/>
      <c r="E130" s="49"/>
      <c r="F130" s="43"/>
      <c r="G130" s="50"/>
      <c r="H130" s="50"/>
      <c r="I130" s="50"/>
      <c r="J130" s="51" t="s">
        <v>38</v>
      </c>
      <c r="K130" s="52"/>
      <c r="L130" s="52"/>
      <c r="M130" s="52"/>
      <c r="N130" s="6"/>
      <c r="P130" s="22"/>
      <c r="Q130" s="22"/>
      <c r="R130" s="24"/>
      <c r="S130" s="25"/>
      <c r="T130" s="25"/>
      <c r="U130" s="25"/>
      <c r="V130" s="25"/>
      <c r="W130" s="25"/>
      <c r="X130" s="26"/>
      <c r="Y130" s="6"/>
    </row>
    <row r="131" spans="1:25" ht="16.8">
      <c r="A131" s="39"/>
      <c r="B131" s="49"/>
      <c r="C131" s="49"/>
      <c r="D131" s="49"/>
      <c r="E131" s="49"/>
      <c r="F131" s="43"/>
      <c r="G131" s="50"/>
      <c r="H131" s="50"/>
      <c r="I131" s="50"/>
      <c r="J131" s="45" t="s">
        <v>39</v>
      </c>
      <c r="K131" s="53"/>
      <c r="L131" s="53"/>
      <c r="M131" s="53"/>
      <c r="N131" s="6"/>
      <c r="P131" s="22"/>
      <c r="Q131" s="22"/>
      <c r="R131" s="24"/>
      <c r="S131" s="25"/>
      <c r="T131" s="25"/>
      <c r="U131" s="25"/>
      <c r="V131" s="25"/>
      <c r="W131" s="25"/>
      <c r="X131" s="26"/>
      <c r="Y131" s="6"/>
    </row>
    <row r="132" spans="1:25" ht="16.8">
      <c r="A132" s="36"/>
      <c r="B132" s="49"/>
      <c r="C132" s="49"/>
      <c r="D132" s="49"/>
      <c r="E132" s="49"/>
      <c r="F132" s="43"/>
      <c r="G132" s="50"/>
      <c r="H132" s="50"/>
      <c r="I132" s="50"/>
      <c r="J132" s="45" t="s">
        <v>40</v>
      </c>
      <c r="K132" s="54"/>
      <c r="L132" s="54"/>
      <c r="M132" s="54"/>
      <c r="N132" s="6"/>
      <c r="P132" s="22"/>
      <c r="Q132" s="22"/>
      <c r="R132" s="24"/>
      <c r="S132" s="25"/>
      <c r="T132" s="25"/>
      <c r="U132" s="25"/>
      <c r="V132" s="25"/>
      <c r="W132" s="25"/>
      <c r="X132" s="55"/>
      <c r="Y132" s="6"/>
    </row>
    <row r="133" spans="1:25" ht="16.8">
      <c r="A133" s="36"/>
      <c r="B133" s="15"/>
      <c r="C133" s="15"/>
      <c r="D133" s="15"/>
      <c r="E133" s="49"/>
      <c r="F133" s="49"/>
      <c r="G133" s="15"/>
      <c r="H133" s="56"/>
      <c r="I133" s="56"/>
      <c r="J133" s="45" t="s">
        <v>111</v>
      </c>
      <c r="K133" s="57"/>
      <c r="L133" s="53"/>
      <c r="M133" s="53"/>
      <c r="N133" s="6"/>
      <c r="P133" s="22"/>
      <c r="Q133" s="22"/>
      <c r="R133" s="24"/>
      <c r="S133" s="25"/>
      <c r="T133" s="25"/>
      <c r="U133" s="25"/>
      <c r="V133" s="25" t="s">
        <v>181</v>
      </c>
      <c r="W133" s="25"/>
      <c r="X133" s="55"/>
      <c r="Y133" s="6"/>
    </row>
    <row r="134" spans="1:25" ht="16.8">
      <c r="A134" s="58" t="s">
        <v>154</v>
      </c>
      <c r="B134" s="59" t="s">
        <v>155</v>
      </c>
      <c r="C134" s="59" t="s">
        <v>182</v>
      </c>
      <c r="D134" s="59" t="s">
        <v>114</v>
      </c>
      <c r="E134" s="60" t="s">
        <v>183</v>
      </c>
      <c r="F134" s="60"/>
      <c r="G134" s="61"/>
      <c r="H134" s="62"/>
      <c r="I134" s="63"/>
      <c r="J134" s="64"/>
      <c r="K134" s="65"/>
      <c r="L134" s="6"/>
      <c r="M134" s="6"/>
      <c r="N134" s="6"/>
      <c r="P134" s="22"/>
      <c r="Q134" s="22"/>
      <c r="R134" s="24"/>
      <c r="S134" s="25"/>
      <c r="T134" s="25"/>
      <c r="U134" s="25"/>
      <c r="V134" s="25"/>
      <c r="W134" s="25"/>
      <c r="X134" s="55"/>
      <c r="Y134" s="6"/>
    </row>
    <row r="135" spans="1:25">
      <c r="A135" s="36"/>
      <c r="B135" s="66"/>
      <c r="C135" s="66"/>
      <c r="D135" s="66"/>
      <c r="E135" s="66"/>
      <c r="F135" s="66"/>
      <c r="G135" s="15"/>
      <c r="H135" s="15"/>
      <c r="I135" s="15"/>
      <c r="J135" s="67"/>
      <c r="K135" s="6"/>
      <c r="L135" s="6"/>
      <c r="M135" s="6"/>
      <c r="N135" s="6"/>
      <c r="P135" s="22"/>
      <c r="Q135" s="22"/>
      <c r="R135" s="24"/>
      <c r="S135" s="25"/>
      <c r="T135" s="25"/>
      <c r="U135" s="25"/>
      <c r="V135" s="25"/>
      <c r="W135" s="25"/>
      <c r="X135" s="55"/>
      <c r="Y135" s="6"/>
    </row>
    <row r="136" spans="1:25">
      <c r="A136" s="39"/>
      <c r="B136" s="66"/>
      <c r="C136" s="66"/>
      <c r="D136" s="66"/>
      <c r="E136" s="66"/>
      <c r="F136" s="66"/>
      <c r="G136" s="15"/>
      <c r="H136" s="15"/>
      <c r="I136" s="15"/>
      <c r="J136" s="67"/>
      <c r="K136" s="6"/>
      <c r="L136" s="6"/>
      <c r="M136" s="6"/>
      <c r="N136" s="6"/>
      <c r="P136" s="22"/>
      <c r="Q136" s="22"/>
      <c r="R136" s="24"/>
      <c r="S136" s="25"/>
      <c r="T136" s="25"/>
      <c r="U136" s="25"/>
      <c r="V136" s="25"/>
      <c r="W136" s="25"/>
      <c r="X136" s="55"/>
      <c r="Y136" s="6"/>
    </row>
    <row r="137" spans="1:25">
      <c r="A137" s="36"/>
      <c r="B137" s="66"/>
      <c r="C137" s="66"/>
      <c r="D137" s="66"/>
      <c r="E137" s="66"/>
      <c r="F137" s="66"/>
      <c r="G137" s="15"/>
      <c r="H137" s="15"/>
      <c r="I137" s="15"/>
      <c r="J137" s="67"/>
      <c r="K137" s="6"/>
      <c r="L137" s="6"/>
      <c r="M137" s="6"/>
      <c r="N137" s="6"/>
      <c r="P137" s="22"/>
      <c r="Q137" s="22"/>
      <c r="R137" s="24"/>
      <c r="S137" s="25"/>
      <c r="T137" s="25"/>
      <c r="U137" s="25"/>
      <c r="V137" s="25"/>
      <c r="W137" s="25"/>
      <c r="X137" s="55"/>
      <c r="Y137" s="6"/>
    </row>
    <row r="138" spans="1:25">
      <c r="A138" s="40"/>
      <c r="B138" s="66"/>
      <c r="C138" s="66"/>
      <c r="D138" s="66"/>
      <c r="E138" s="66"/>
      <c r="F138" s="66"/>
      <c r="G138" s="15"/>
      <c r="H138" s="15"/>
      <c r="I138" s="15"/>
      <c r="J138" s="67"/>
      <c r="K138" s="6"/>
      <c r="L138" s="6"/>
      <c r="M138" s="6"/>
      <c r="N138" s="6"/>
      <c r="P138" s="22"/>
      <c r="Q138" s="22"/>
      <c r="R138" s="24"/>
      <c r="S138" s="25"/>
      <c r="T138" s="25"/>
      <c r="U138" s="25"/>
      <c r="V138" s="25"/>
      <c r="W138" s="25"/>
      <c r="X138" s="55"/>
      <c r="Y138" s="6"/>
    </row>
    <row r="139" spans="1:25" ht="16.8">
      <c r="A139" s="68" t="s">
        <v>48</v>
      </c>
      <c r="B139" s="69" t="s">
        <v>184</v>
      </c>
      <c r="C139" s="69" t="s">
        <v>50</v>
      </c>
      <c r="D139" s="69" t="s">
        <v>185</v>
      </c>
      <c r="E139" s="69" t="s">
        <v>161</v>
      </c>
      <c r="F139" s="70" t="s">
        <v>53</v>
      </c>
      <c r="G139" s="71"/>
      <c r="H139" s="72"/>
      <c r="I139" s="73"/>
      <c r="J139" s="74"/>
      <c r="K139" s="5"/>
      <c r="L139" s="5"/>
      <c r="M139" s="5"/>
      <c r="N139" s="6"/>
      <c r="P139" s="22"/>
      <c r="Q139" s="22"/>
      <c r="R139" s="24"/>
      <c r="S139" s="25"/>
      <c r="T139" s="25"/>
      <c r="U139" s="25"/>
      <c r="V139" s="25"/>
      <c r="W139" s="25"/>
      <c r="X139" s="55"/>
      <c r="Y139" s="6"/>
    </row>
    <row r="140" spans="1:25" ht="19.8">
      <c r="A140" s="36"/>
      <c r="B140" s="75"/>
      <c r="C140" s="75"/>
      <c r="D140" s="75"/>
      <c r="E140" s="75"/>
      <c r="F140" s="76" t="s">
        <v>186</v>
      </c>
      <c r="G140" s="77"/>
      <c r="H140" s="77"/>
      <c r="I140" s="77"/>
      <c r="J140" s="74"/>
      <c r="K140" s="5"/>
      <c r="L140" s="5"/>
      <c r="M140" s="5"/>
      <c r="N140" s="6"/>
      <c r="P140" s="22"/>
      <c r="Q140" s="22"/>
      <c r="R140" s="24"/>
      <c r="S140" s="25"/>
      <c r="T140" s="25"/>
      <c r="U140" s="25"/>
      <c r="V140" s="25"/>
      <c r="W140" s="25"/>
      <c r="X140" s="55"/>
      <c r="Y140" s="6"/>
    </row>
    <row r="141" spans="1:25" ht="19.8">
      <c r="A141" s="39"/>
      <c r="B141" s="75"/>
      <c r="C141" s="75"/>
      <c r="D141" s="75"/>
      <c r="E141" s="75"/>
      <c r="F141" s="78" t="s">
        <v>55</v>
      </c>
      <c r="G141" s="77"/>
      <c r="H141" s="77"/>
      <c r="I141" s="77"/>
      <c r="J141" s="74"/>
      <c r="K141" s="5"/>
      <c r="L141" s="5"/>
      <c r="M141" s="5"/>
      <c r="N141" s="6"/>
      <c r="P141" s="22"/>
      <c r="Q141" s="22"/>
      <c r="R141" s="24"/>
      <c r="S141" s="25"/>
      <c r="T141" s="25"/>
      <c r="U141" s="25"/>
      <c r="V141" s="25"/>
      <c r="W141" s="25"/>
      <c r="X141" s="55"/>
      <c r="Y141" s="6"/>
    </row>
    <row r="142" spans="1:25" ht="16.8">
      <c r="A142" s="36"/>
      <c r="B142" s="75"/>
      <c r="C142" s="75"/>
      <c r="D142" s="75"/>
      <c r="E142" s="75"/>
      <c r="F142" s="79"/>
      <c r="G142" s="79"/>
      <c r="H142" s="77"/>
      <c r="I142" s="77"/>
      <c r="J142" s="74"/>
      <c r="K142" s="5"/>
      <c r="L142" s="5"/>
      <c r="M142" s="5"/>
      <c r="N142" s="6"/>
      <c r="P142" s="22"/>
      <c r="Q142" s="22"/>
      <c r="R142" s="24"/>
      <c r="S142" s="25"/>
      <c r="T142" s="25"/>
      <c r="U142" s="25"/>
      <c r="V142" s="25"/>
      <c r="W142" s="25"/>
      <c r="X142" s="55"/>
      <c r="Y142" s="6"/>
    </row>
    <row r="143" spans="1: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 ht="16.8" thickBo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 ht="17.399999999999999" thickBot="1">
      <c r="A147" s="234" t="s">
        <v>137</v>
      </c>
      <c r="B147" s="86" t="s">
        <v>187</v>
      </c>
      <c r="C147" s="86" t="s">
        <v>60</v>
      </c>
      <c r="D147" s="235" t="s">
        <v>82</v>
      </c>
      <c r="E147" s="230" t="s">
        <v>1</v>
      </c>
      <c r="F147" s="230" t="s">
        <v>188</v>
      </c>
      <c r="G147" s="230" t="s">
        <v>164</v>
      </c>
      <c r="H147" s="231" t="s">
        <v>189</v>
      </c>
      <c r="I147" s="230" t="s">
        <v>658</v>
      </c>
      <c r="J147" s="230" t="s">
        <v>190</v>
      </c>
      <c r="K147" s="226" t="s">
        <v>85</v>
      </c>
      <c r="L147" s="226" t="s">
        <v>86</v>
      </c>
      <c r="M147" s="227" t="s">
        <v>66</v>
      </c>
      <c r="N147" s="90" t="s">
        <v>67</v>
      </c>
    </row>
    <row r="148" spans="1:25">
      <c r="A148" s="236"/>
      <c r="B148" s="237"/>
      <c r="C148" s="237"/>
      <c r="D148" s="291"/>
      <c r="E148" s="283"/>
      <c r="F148" s="283"/>
      <c r="G148" s="283"/>
      <c r="H148" s="283"/>
      <c r="I148" s="256"/>
      <c r="J148" s="284"/>
      <c r="K148" s="116"/>
      <c r="L148" s="268"/>
      <c r="M148" s="286"/>
      <c r="N148" s="25"/>
    </row>
    <row r="149" spans="1:25">
      <c r="A149" s="236"/>
      <c r="B149" s="237"/>
      <c r="C149" s="237"/>
      <c r="D149" s="291"/>
      <c r="E149" s="37"/>
      <c r="F149" s="37"/>
      <c r="G149" s="37"/>
      <c r="H149" s="37"/>
      <c r="I149" s="285"/>
      <c r="J149" s="285"/>
      <c r="K149" s="126"/>
      <c r="L149" s="126"/>
      <c r="M149" s="287"/>
      <c r="N149" s="129"/>
    </row>
    <row r="150" spans="1:25">
      <c r="A150" s="238"/>
      <c r="B150" s="239"/>
      <c r="C150" s="239"/>
      <c r="D150" s="292"/>
      <c r="E150" s="37"/>
      <c r="F150" s="37"/>
      <c r="G150" s="37"/>
      <c r="H150" s="37"/>
      <c r="I150" s="285"/>
      <c r="J150" s="285"/>
      <c r="K150" s="126"/>
      <c r="L150" s="126"/>
      <c r="M150" s="287"/>
      <c r="N150" s="128"/>
    </row>
    <row r="151" spans="1:25">
      <c r="A151" s="249"/>
      <c r="B151" s="247"/>
      <c r="C151" s="247"/>
      <c r="D151" s="293"/>
      <c r="E151" s="256"/>
      <c r="F151" s="256"/>
      <c r="G151" s="256"/>
      <c r="H151" s="256"/>
      <c r="I151" s="256"/>
      <c r="J151" s="256"/>
      <c r="K151" s="116"/>
      <c r="L151" s="116"/>
      <c r="M151" s="248"/>
      <c r="N151" s="25"/>
    </row>
    <row r="152" spans="1:25">
      <c r="A152" s="249"/>
      <c r="B152" s="247"/>
      <c r="C152" s="247"/>
      <c r="D152" s="293"/>
      <c r="E152" s="256"/>
      <c r="F152" s="256"/>
      <c r="G152" s="256"/>
      <c r="H152" s="256"/>
      <c r="I152" s="256"/>
      <c r="J152" s="256"/>
      <c r="K152" s="116"/>
      <c r="L152" s="116"/>
      <c r="M152" s="248"/>
      <c r="N152" s="25"/>
    </row>
    <row r="153" spans="1:25">
      <c r="A153" s="249"/>
      <c r="B153" s="247"/>
      <c r="C153" s="247"/>
      <c r="D153" s="293"/>
      <c r="E153" s="256"/>
      <c r="F153" s="256"/>
      <c r="G153" s="256"/>
      <c r="H153" s="256"/>
      <c r="I153" s="256"/>
      <c r="J153" s="256"/>
      <c r="K153" s="116"/>
      <c r="L153" s="116"/>
      <c r="M153" s="248"/>
      <c r="N153" s="25"/>
    </row>
    <row r="154" spans="1:25">
      <c r="A154" s="249"/>
      <c r="B154" s="247"/>
      <c r="C154" s="247"/>
      <c r="D154" s="293"/>
      <c r="E154" s="256"/>
      <c r="F154" s="256"/>
      <c r="G154" s="256"/>
      <c r="H154" s="256"/>
      <c r="I154" s="256"/>
      <c r="J154" s="256"/>
      <c r="K154" s="116"/>
      <c r="L154" s="116"/>
      <c r="M154" s="248"/>
      <c r="N154" s="25"/>
    </row>
    <row r="155" spans="1:25">
      <c r="A155" s="249"/>
      <c r="B155" s="247"/>
      <c r="C155" s="247"/>
      <c r="D155" s="293"/>
      <c r="E155" s="256"/>
      <c r="F155" s="256"/>
      <c r="G155" s="256"/>
      <c r="H155" s="256"/>
      <c r="I155" s="256"/>
      <c r="J155" s="256"/>
      <c r="K155" s="116"/>
      <c r="L155" s="116"/>
      <c r="M155" s="248"/>
      <c r="N155" s="25"/>
    </row>
    <row r="156" spans="1:25">
      <c r="A156" s="249"/>
      <c r="B156" s="247"/>
      <c r="C156" s="247"/>
      <c r="D156" s="306"/>
      <c r="E156" s="256"/>
      <c r="F156" s="256"/>
      <c r="G156" s="256"/>
      <c r="H156" s="256"/>
      <c r="I156" s="256"/>
      <c r="J156" s="256"/>
      <c r="K156" s="116"/>
      <c r="L156" s="116"/>
      <c r="M156" s="248"/>
      <c r="N156" s="25"/>
    </row>
    <row r="157" spans="1:25">
      <c r="A157" s="249"/>
      <c r="B157" s="247"/>
      <c r="C157" s="247"/>
      <c r="D157" s="293"/>
      <c r="E157" s="256"/>
      <c r="F157" s="256"/>
      <c r="G157" s="256"/>
      <c r="H157" s="256"/>
      <c r="I157" s="256"/>
      <c r="J157" s="256"/>
      <c r="K157" s="116"/>
      <c r="L157" s="116"/>
      <c r="M157" s="248"/>
      <c r="N157" s="25"/>
    </row>
    <row r="158" spans="1:25">
      <c r="A158" s="249"/>
      <c r="B158" s="247"/>
      <c r="C158" s="247"/>
      <c r="D158" s="293"/>
      <c r="E158" s="256"/>
      <c r="F158" s="256"/>
      <c r="G158" s="256"/>
      <c r="H158" s="256"/>
      <c r="I158" s="256"/>
      <c r="J158" s="256"/>
      <c r="K158" s="116"/>
      <c r="L158" s="116"/>
      <c r="M158" s="248"/>
      <c r="N158" s="25"/>
    </row>
    <row r="159" spans="1:25">
      <c r="A159" s="25"/>
      <c r="B159" s="25"/>
      <c r="C159" s="25"/>
      <c r="D159" s="26"/>
      <c r="E159" s="25"/>
      <c r="F159" s="25"/>
      <c r="G159" s="25"/>
      <c r="H159" s="25"/>
      <c r="I159" s="25"/>
      <c r="J159" s="25"/>
      <c r="K159" s="25"/>
      <c r="L159" s="25"/>
      <c r="M159" s="25"/>
      <c r="N159" s="25"/>
    </row>
    <row r="160" spans="1:25">
      <c r="A160" s="25"/>
      <c r="B160" s="25"/>
      <c r="C160" s="25"/>
      <c r="D160" s="26"/>
      <c r="E160" s="25"/>
      <c r="F160" s="25"/>
      <c r="G160" s="25"/>
      <c r="H160" s="25"/>
      <c r="I160" s="25"/>
      <c r="J160" s="25"/>
      <c r="K160" s="25"/>
      <c r="L160" s="25"/>
      <c r="M160" s="25"/>
      <c r="N160" s="25"/>
    </row>
    <row r="161" spans="1:14">
      <c r="A161" s="25"/>
      <c r="B161" s="25"/>
      <c r="C161" s="25"/>
      <c r="D161" s="26"/>
      <c r="E161" s="25"/>
      <c r="F161" s="25"/>
      <c r="G161" s="25"/>
      <c r="H161" s="25"/>
      <c r="I161" s="25"/>
      <c r="J161" s="25"/>
      <c r="K161" s="25"/>
      <c r="L161" s="25"/>
      <c r="M161" s="25"/>
      <c r="N161" s="25"/>
    </row>
  </sheetData>
  <phoneticPr fontId="3" type="noConversion"/>
  <pageMargins left="0.7" right="0.7" top="0.75" bottom="0.75" header="0.3" footer="0.3"/>
  <pageSetup paperSize="9" orientation="portrait" r:id="rId1"/>
  <ignoredErrors>
    <ignoredError sqref="J4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opLeftCell="A40" workbookViewId="0">
      <selection activeCell="J51" sqref="J51"/>
    </sheetView>
  </sheetViews>
  <sheetFormatPr defaultRowHeight="16.2"/>
  <cols>
    <col min="9" max="9" width="10.109375" bestFit="1" customWidth="1"/>
    <col min="11" max="11" width="10.44140625" bestFit="1" customWidth="1"/>
    <col min="13" max="13" width="14.109375" customWidth="1"/>
    <col min="14" max="14" width="28.6640625" customWidth="1"/>
    <col min="15" max="15" width="4.21875" customWidth="1"/>
    <col min="16" max="16" width="10.6640625" customWidth="1"/>
    <col min="17" max="17" width="12.6640625" customWidth="1"/>
    <col min="18" max="18" width="20.44140625" customWidth="1"/>
    <col min="19" max="21" width="12.44140625" customWidth="1"/>
    <col min="22" max="25" width="12.6640625" customWidth="1"/>
  </cols>
  <sheetData>
    <row r="1" spans="1:25" ht="16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4"/>
      <c r="J1" s="4"/>
      <c r="K1" s="5"/>
      <c r="L1" s="6"/>
      <c r="M1" s="6"/>
      <c r="N1" s="6"/>
      <c r="O1" s="7"/>
      <c r="P1" s="8" t="s">
        <v>7</v>
      </c>
      <c r="Q1" s="9"/>
      <c r="R1" s="10"/>
      <c r="S1" s="11"/>
      <c r="T1" s="11"/>
      <c r="U1" s="11"/>
      <c r="V1" s="11"/>
      <c r="W1" s="11"/>
      <c r="X1" s="12"/>
      <c r="Y1" s="9"/>
    </row>
    <row r="2" spans="1:25" ht="16.8">
      <c r="A2" s="13">
        <v>2317</v>
      </c>
      <c r="B2" s="14"/>
      <c r="C2" s="15"/>
      <c r="D2" s="15"/>
      <c r="E2" s="15"/>
      <c r="F2" s="15"/>
      <c r="G2" s="2" t="s">
        <v>8</v>
      </c>
      <c r="H2" s="16"/>
      <c r="I2" s="17"/>
      <c r="J2" s="18"/>
      <c r="K2" s="5"/>
      <c r="L2" s="6"/>
      <c r="M2" s="6"/>
      <c r="N2" s="6"/>
      <c r="O2" s="7"/>
      <c r="P2" s="11" t="s">
        <v>1</v>
      </c>
      <c r="Q2" s="9" t="s">
        <v>10</v>
      </c>
      <c r="R2" s="10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2" t="s">
        <v>17</v>
      </c>
      <c r="Y2" s="9" t="s">
        <v>18</v>
      </c>
    </row>
    <row r="3" spans="1:25">
      <c r="A3" s="13" t="s">
        <v>897</v>
      </c>
      <c r="B3" s="15"/>
      <c r="C3" s="15"/>
      <c r="D3" s="15"/>
      <c r="E3" s="15"/>
      <c r="F3" s="15"/>
      <c r="G3" s="19"/>
      <c r="H3" s="20"/>
      <c r="I3" s="20"/>
      <c r="J3" s="21"/>
      <c r="K3" s="6"/>
      <c r="L3" s="6"/>
      <c r="M3" s="6"/>
      <c r="N3" s="6"/>
      <c r="P3" s="22"/>
      <c r="Q3" s="23"/>
      <c r="R3" s="24"/>
      <c r="S3" s="25"/>
      <c r="T3" s="25"/>
      <c r="U3" s="25"/>
      <c r="V3" s="25"/>
      <c r="W3" s="25"/>
      <c r="X3" s="26"/>
      <c r="Y3" s="27"/>
    </row>
    <row r="4" spans="1:25">
      <c r="A4" s="28"/>
      <c r="B4" s="20"/>
      <c r="C4" s="20"/>
      <c r="D4" s="20"/>
      <c r="E4" s="20"/>
      <c r="F4" s="20"/>
      <c r="G4" s="20"/>
      <c r="H4" s="20"/>
      <c r="I4" s="20"/>
      <c r="J4" s="21"/>
      <c r="K4" s="6"/>
      <c r="L4" s="6"/>
      <c r="M4" s="6"/>
      <c r="N4" s="6"/>
      <c r="P4" s="22"/>
      <c r="Q4" s="23"/>
      <c r="R4" s="24"/>
      <c r="S4" s="25"/>
      <c r="T4" s="25"/>
      <c r="U4" s="25"/>
      <c r="V4" s="25"/>
      <c r="W4" s="25"/>
      <c r="X4" s="26"/>
      <c r="Y4" s="6"/>
    </row>
    <row r="5" spans="1:25" ht="16.8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  <c r="F5" s="31"/>
      <c r="G5" s="32" t="s">
        <v>24</v>
      </c>
      <c r="H5" s="32" t="s">
        <v>25</v>
      </c>
      <c r="I5" s="33" t="s">
        <v>26</v>
      </c>
      <c r="J5" s="34" t="s">
        <v>27</v>
      </c>
      <c r="K5" s="35"/>
      <c r="L5" s="6"/>
      <c r="M5" s="6"/>
      <c r="N5" s="6"/>
      <c r="P5" s="22"/>
      <c r="Q5" s="22"/>
      <c r="R5" s="24"/>
      <c r="S5" s="25"/>
      <c r="T5" s="25"/>
      <c r="U5" s="25"/>
      <c r="V5" s="25"/>
      <c r="W5" s="25"/>
      <c r="X5" s="26"/>
      <c r="Y5" s="6"/>
    </row>
    <row r="6" spans="1:25">
      <c r="A6" s="36"/>
      <c r="B6" s="31"/>
      <c r="C6" s="31"/>
      <c r="D6" s="31"/>
      <c r="E6" s="31"/>
      <c r="F6" s="31"/>
      <c r="G6" s="37"/>
      <c r="H6" s="37"/>
      <c r="I6" s="37"/>
      <c r="J6" s="6"/>
      <c r="K6" s="6"/>
      <c r="L6" s="6"/>
      <c r="M6" s="6"/>
      <c r="N6" s="6"/>
      <c r="P6" s="22"/>
      <c r="Q6" s="23"/>
      <c r="R6" s="38"/>
      <c r="S6" s="25"/>
      <c r="T6" s="25"/>
      <c r="U6" s="25"/>
      <c r="V6" s="25"/>
      <c r="W6" s="25"/>
      <c r="X6" s="26"/>
      <c r="Y6" s="6"/>
    </row>
    <row r="7" spans="1:25">
      <c r="A7" s="39"/>
      <c r="B7" s="31"/>
      <c r="C7" s="31"/>
      <c r="D7" s="31"/>
      <c r="E7" s="31"/>
      <c r="F7" s="31"/>
      <c r="G7" s="37"/>
      <c r="H7" s="37"/>
      <c r="I7" s="37"/>
      <c r="J7" s="6"/>
      <c r="K7" s="6"/>
      <c r="L7" s="6"/>
      <c r="M7" s="6"/>
      <c r="N7" s="6"/>
      <c r="P7" s="22"/>
      <c r="Q7" s="22"/>
      <c r="R7" s="24"/>
      <c r="S7" s="25"/>
      <c r="T7" s="25" t="s">
        <v>28</v>
      </c>
      <c r="U7" s="25"/>
      <c r="V7" s="25"/>
      <c r="W7" s="25"/>
      <c r="X7" s="26"/>
      <c r="Y7" s="6"/>
    </row>
    <row r="8" spans="1:25">
      <c r="A8" s="36"/>
      <c r="B8" s="31"/>
      <c r="C8" s="31"/>
      <c r="D8" s="31"/>
      <c r="E8" s="31"/>
      <c r="F8" s="31" t="s">
        <v>28</v>
      </c>
      <c r="G8" s="37"/>
      <c r="H8" s="37"/>
      <c r="I8" s="37"/>
      <c r="J8" s="6"/>
      <c r="K8" s="6"/>
      <c r="L8" s="6"/>
      <c r="M8" s="6"/>
      <c r="N8" s="6"/>
      <c r="P8" s="22"/>
      <c r="Q8" s="22"/>
      <c r="R8" s="24"/>
      <c r="S8" s="25"/>
      <c r="T8" s="25"/>
      <c r="U8" s="25"/>
      <c r="V8" s="25"/>
      <c r="W8" s="25"/>
      <c r="X8" s="26"/>
      <c r="Y8" s="6"/>
    </row>
    <row r="9" spans="1:25">
      <c r="A9" s="40"/>
      <c r="B9" s="31"/>
      <c r="C9" s="31"/>
      <c r="D9" s="31"/>
      <c r="E9" s="31"/>
      <c r="F9" s="15"/>
      <c r="G9" s="37"/>
      <c r="H9" s="37"/>
      <c r="I9" s="37"/>
      <c r="J9" s="6"/>
      <c r="K9" s="6"/>
      <c r="L9" s="6"/>
      <c r="M9" s="6"/>
      <c r="N9" s="6"/>
      <c r="P9" s="22"/>
      <c r="Q9" s="22"/>
      <c r="R9" s="24"/>
      <c r="S9" s="25"/>
      <c r="T9" s="25"/>
      <c r="U9" s="25"/>
      <c r="V9" s="25"/>
      <c r="W9" s="25"/>
      <c r="X9" s="26"/>
      <c r="Y9" s="6"/>
    </row>
    <row r="10" spans="1:25" ht="16.8">
      <c r="A10" s="41" t="s">
        <v>29</v>
      </c>
      <c r="B10" s="42" t="s">
        <v>30</v>
      </c>
      <c r="C10" s="42" t="s">
        <v>31</v>
      </c>
      <c r="D10" s="42" t="s">
        <v>32</v>
      </c>
      <c r="E10" s="42" t="s">
        <v>5</v>
      </c>
      <c r="F10" s="43"/>
      <c r="G10" s="44" t="s">
        <v>34</v>
      </c>
      <c r="H10" s="44" t="s">
        <v>35</v>
      </c>
      <c r="I10" s="44" t="s">
        <v>36</v>
      </c>
      <c r="J10" s="45" t="s">
        <v>37</v>
      </c>
      <c r="K10" s="46"/>
      <c r="L10" s="47"/>
      <c r="M10" s="48"/>
      <c r="N10" s="6"/>
      <c r="P10" s="22"/>
      <c r="Q10" s="22"/>
      <c r="R10" s="24"/>
      <c r="S10" s="25"/>
      <c r="T10" s="25"/>
      <c r="U10" s="25"/>
      <c r="V10" s="25"/>
      <c r="W10" s="25"/>
      <c r="X10" s="26"/>
      <c r="Y10" s="6"/>
    </row>
    <row r="11" spans="1:25" ht="16.8">
      <c r="A11" s="36"/>
      <c r="B11" s="49"/>
      <c r="C11" s="49"/>
      <c r="D11" s="49"/>
      <c r="E11" s="49"/>
      <c r="F11" s="43"/>
      <c r="G11" s="50"/>
      <c r="H11" s="50"/>
      <c r="I11" s="50"/>
      <c r="J11" s="51" t="s">
        <v>38</v>
      </c>
      <c r="K11" s="52"/>
      <c r="L11" s="52"/>
      <c r="M11" s="52"/>
      <c r="N11" s="6"/>
      <c r="P11" s="22"/>
      <c r="Q11" s="22"/>
      <c r="R11" s="24"/>
      <c r="S11" s="25"/>
      <c r="T11" s="25"/>
      <c r="U11" s="25"/>
      <c r="V11" s="25"/>
      <c r="W11" s="25"/>
      <c r="X11" s="26"/>
      <c r="Y11" s="6"/>
    </row>
    <row r="12" spans="1:25" ht="16.8">
      <c r="A12" s="39"/>
      <c r="B12" s="49"/>
      <c r="C12" s="49"/>
      <c r="D12" s="49"/>
      <c r="E12" s="49"/>
      <c r="F12" s="43"/>
      <c r="G12" s="50"/>
      <c r="H12" s="50"/>
      <c r="I12" s="50"/>
      <c r="J12" s="45" t="s">
        <v>39</v>
      </c>
      <c r="K12" s="53"/>
      <c r="L12" s="53"/>
      <c r="M12" s="53"/>
      <c r="N12" s="6"/>
      <c r="P12" s="22"/>
      <c r="Q12" s="22"/>
      <c r="R12" s="24"/>
      <c r="S12" s="25"/>
      <c r="T12" s="25"/>
      <c r="U12" s="25"/>
      <c r="V12" s="25"/>
      <c r="W12" s="25"/>
      <c r="X12" s="26"/>
      <c r="Y12" s="6"/>
    </row>
    <row r="13" spans="1:25" ht="16.8">
      <c r="A13" s="36"/>
      <c r="B13" s="49"/>
      <c r="C13" s="49"/>
      <c r="D13" s="49"/>
      <c r="E13" s="49"/>
      <c r="F13" s="43"/>
      <c r="G13" s="50"/>
      <c r="H13" s="50"/>
      <c r="I13" s="50"/>
      <c r="J13" s="45" t="s">
        <v>40</v>
      </c>
      <c r="K13" s="54"/>
      <c r="L13" s="54"/>
      <c r="M13" s="54"/>
      <c r="N13" s="6"/>
      <c r="P13" s="22"/>
      <c r="Q13" s="22"/>
      <c r="R13" s="24"/>
      <c r="S13" s="25"/>
      <c r="T13" s="25"/>
      <c r="U13" s="25"/>
      <c r="V13" s="25"/>
      <c r="W13" s="25"/>
      <c r="X13" s="55"/>
      <c r="Y13" s="6"/>
    </row>
    <row r="14" spans="1:25" ht="16.8">
      <c r="A14" s="36"/>
      <c r="B14" s="15"/>
      <c r="C14" s="15"/>
      <c r="D14" s="15"/>
      <c r="E14" s="49"/>
      <c r="F14" s="49"/>
      <c r="G14" s="15"/>
      <c r="H14" s="56"/>
      <c r="I14" s="56"/>
      <c r="J14" s="45" t="s">
        <v>41</v>
      </c>
      <c r="K14" s="57"/>
      <c r="L14" s="53"/>
      <c r="M14" s="53"/>
      <c r="N14" s="6"/>
      <c r="P14" s="22"/>
      <c r="Q14" s="22"/>
      <c r="R14" s="24"/>
      <c r="S14" s="25"/>
      <c r="T14" s="25"/>
      <c r="U14" s="25"/>
      <c r="V14" s="25" t="s">
        <v>28</v>
      </c>
      <c r="W14" s="25"/>
      <c r="X14" s="55"/>
      <c r="Y14" s="6"/>
    </row>
    <row r="15" spans="1:25" ht="16.8">
      <c r="A15" s="58" t="s">
        <v>43</v>
      </c>
      <c r="B15" s="59" t="s">
        <v>44</v>
      </c>
      <c r="C15" s="59" t="s">
        <v>45</v>
      </c>
      <c r="D15" s="59" t="s">
        <v>46</v>
      </c>
      <c r="E15" s="60" t="s">
        <v>47</v>
      </c>
      <c r="F15" s="60"/>
      <c r="G15" s="61"/>
      <c r="H15" s="62"/>
      <c r="I15" s="63"/>
      <c r="J15" s="64"/>
      <c r="K15" s="65"/>
      <c r="L15" s="6"/>
      <c r="M15" s="6"/>
      <c r="N15" s="6"/>
      <c r="P15" s="22"/>
      <c r="Q15" s="22"/>
      <c r="R15" s="24"/>
      <c r="S15" s="25"/>
      <c r="T15" s="25"/>
      <c r="U15" s="25"/>
      <c r="V15" s="25"/>
      <c r="W15" s="25"/>
      <c r="X15" s="55"/>
      <c r="Y15" s="6"/>
    </row>
    <row r="16" spans="1:25">
      <c r="A16" s="36"/>
      <c r="B16" s="66"/>
      <c r="C16" s="66"/>
      <c r="D16" s="66"/>
      <c r="E16" s="66"/>
      <c r="F16" s="66"/>
      <c r="G16" s="15"/>
      <c r="H16" s="15"/>
      <c r="I16" s="15"/>
      <c r="J16" s="67"/>
      <c r="K16" s="6"/>
      <c r="L16" s="6"/>
      <c r="M16" s="6"/>
      <c r="N16" s="6"/>
      <c r="P16" s="22"/>
      <c r="Q16" s="22"/>
      <c r="R16" s="24"/>
      <c r="S16" s="25"/>
      <c r="T16" s="25"/>
      <c r="U16" s="25"/>
      <c r="V16" s="25"/>
      <c r="W16" s="25"/>
      <c r="X16" s="55"/>
      <c r="Y16" s="6"/>
    </row>
    <row r="17" spans="1:25">
      <c r="A17" s="39"/>
      <c r="B17" s="66"/>
      <c r="C17" s="66"/>
      <c r="D17" s="66"/>
      <c r="E17" s="66"/>
      <c r="F17" s="66"/>
      <c r="G17" s="15"/>
      <c r="H17" s="15"/>
      <c r="I17" s="15"/>
      <c r="J17" s="67"/>
      <c r="K17" s="6"/>
      <c r="L17" s="6"/>
      <c r="M17" s="6"/>
      <c r="N17" s="6"/>
      <c r="P17" s="22"/>
      <c r="Q17" s="22"/>
      <c r="R17" s="24"/>
      <c r="S17" s="25"/>
      <c r="T17" s="25"/>
      <c r="U17" s="25"/>
      <c r="V17" s="25"/>
      <c r="W17" s="25"/>
      <c r="X17" s="55"/>
      <c r="Y17" s="6"/>
    </row>
    <row r="18" spans="1:25">
      <c r="A18" s="36"/>
      <c r="B18" s="66"/>
      <c r="C18" s="66"/>
      <c r="D18" s="66"/>
      <c r="E18" s="66"/>
      <c r="F18" s="66"/>
      <c r="G18" s="15"/>
      <c r="H18" s="15"/>
      <c r="I18" s="15"/>
      <c r="J18" s="67"/>
      <c r="K18" s="6"/>
      <c r="L18" s="6"/>
      <c r="M18" s="6"/>
      <c r="N18" s="6"/>
      <c r="P18" s="22"/>
      <c r="Q18" s="22"/>
      <c r="R18" s="24"/>
      <c r="S18" s="25"/>
      <c r="T18" s="25"/>
      <c r="U18" s="25"/>
      <c r="V18" s="25"/>
      <c r="W18" s="25"/>
      <c r="X18" s="55"/>
      <c r="Y18" s="6"/>
    </row>
    <row r="19" spans="1:25">
      <c r="A19" s="40"/>
      <c r="B19" s="66"/>
      <c r="C19" s="66"/>
      <c r="D19" s="66"/>
      <c r="E19" s="66"/>
      <c r="F19" s="66"/>
      <c r="G19" s="15"/>
      <c r="H19" s="15"/>
      <c r="I19" s="15"/>
      <c r="J19" s="67"/>
      <c r="K19" s="6"/>
      <c r="L19" s="6"/>
      <c r="M19" s="6"/>
      <c r="N19" s="6"/>
      <c r="P19" s="22"/>
      <c r="Q19" s="22"/>
      <c r="R19" s="24"/>
      <c r="S19" s="25"/>
      <c r="T19" s="25"/>
      <c r="U19" s="25"/>
      <c r="V19" s="25"/>
      <c r="W19" s="25"/>
      <c r="X19" s="55"/>
      <c r="Y19" s="6"/>
    </row>
    <row r="20" spans="1:25" ht="16.8">
      <c r="A20" s="68" t="s">
        <v>48</v>
      </c>
      <c r="B20" s="69" t="s">
        <v>49</v>
      </c>
      <c r="C20" s="69" t="s">
        <v>50</v>
      </c>
      <c r="D20" s="69" t="s">
        <v>51</v>
      </c>
      <c r="E20" s="69" t="s">
        <v>52</v>
      </c>
      <c r="F20" s="70" t="s">
        <v>53</v>
      </c>
      <c r="G20" s="71"/>
      <c r="H20" s="72"/>
      <c r="I20" s="73"/>
      <c r="J20" s="74"/>
      <c r="K20" s="5"/>
      <c r="L20" s="5"/>
      <c r="M20" s="5"/>
      <c r="N20" s="6"/>
      <c r="P20" s="22"/>
      <c r="Q20" s="22"/>
      <c r="R20" s="24"/>
      <c r="S20" s="25"/>
      <c r="T20" s="25"/>
      <c r="U20" s="25"/>
      <c r="V20" s="25"/>
      <c r="W20" s="25"/>
      <c r="X20" s="55"/>
      <c r="Y20" s="6"/>
    </row>
    <row r="21" spans="1:25" ht="19.8">
      <c r="A21" s="36"/>
      <c r="B21" s="75"/>
      <c r="C21" s="75"/>
      <c r="D21" s="75"/>
      <c r="E21" s="75"/>
      <c r="F21" s="76" t="s">
        <v>54</v>
      </c>
      <c r="G21" s="77"/>
      <c r="H21" s="77"/>
      <c r="I21" s="77"/>
      <c r="J21" s="74"/>
      <c r="K21" s="5"/>
      <c r="L21" s="5"/>
      <c r="M21" s="5"/>
      <c r="N21" s="6"/>
      <c r="P21" s="22"/>
      <c r="Q21" s="22"/>
      <c r="R21" s="24"/>
      <c r="S21" s="25"/>
      <c r="T21" s="25"/>
      <c r="U21" s="25"/>
      <c r="V21" s="25"/>
      <c r="W21" s="25"/>
      <c r="X21" s="55"/>
      <c r="Y21" s="6"/>
    </row>
    <row r="22" spans="1:25" ht="19.8">
      <c r="A22" s="39"/>
      <c r="B22" s="75"/>
      <c r="C22" s="75"/>
      <c r="D22" s="75"/>
      <c r="E22" s="75"/>
      <c r="F22" s="78" t="s">
        <v>55</v>
      </c>
      <c r="G22" s="77"/>
      <c r="H22" s="77"/>
      <c r="I22" s="77"/>
      <c r="J22" s="74"/>
      <c r="K22" s="5"/>
      <c r="L22" s="5"/>
      <c r="M22" s="5"/>
      <c r="N22" s="6"/>
      <c r="P22" s="22"/>
      <c r="Q22" s="22"/>
      <c r="R22" s="24"/>
      <c r="S22" s="25"/>
      <c r="T22" s="25"/>
      <c r="U22" s="25"/>
      <c r="V22" s="25"/>
      <c r="W22" s="25"/>
      <c r="X22" s="55"/>
      <c r="Y22" s="6"/>
    </row>
    <row r="23" spans="1:25" ht="16.8">
      <c r="A23" s="36"/>
      <c r="B23" s="75"/>
      <c r="C23" s="75"/>
      <c r="D23" s="75"/>
      <c r="E23" s="75"/>
      <c r="F23" s="79"/>
      <c r="G23" s="79"/>
      <c r="H23" s="77"/>
      <c r="I23" s="77"/>
      <c r="J23" s="74"/>
      <c r="K23" s="5"/>
      <c r="L23" s="5"/>
      <c r="M23" s="5"/>
      <c r="N23" s="6"/>
      <c r="P23" s="22"/>
      <c r="Q23" s="22"/>
      <c r="R23" s="24"/>
      <c r="S23" s="25"/>
      <c r="T23" s="25"/>
      <c r="U23" s="25"/>
      <c r="V23" s="25"/>
      <c r="W23" s="25"/>
      <c r="X23" s="55"/>
      <c r="Y23" s="6"/>
    </row>
    <row r="24" spans="1:25">
      <c r="A24" s="36"/>
      <c r="B24" s="75"/>
      <c r="C24" s="75"/>
      <c r="D24" s="75"/>
      <c r="E24" s="75"/>
      <c r="F24" s="75"/>
      <c r="G24" s="75"/>
      <c r="H24" s="15"/>
      <c r="I24" s="15"/>
      <c r="J24" s="67"/>
      <c r="K24" s="6"/>
      <c r="L24" s="6"/>
      <c r="M24" s="6"/>
      <c r="N24" s="6"/>
      <c r="P24" s="22"/>
      <c r="Q24" s="22"/>
      <c r="R24" s="24"/>
      <c r="S24" s="25"/>
      <c r="T24" s="25"/>
      <c r="U24" s="25"/>
      <c r="V24" s="25"/>
      <c r="W24" s="25"/>
      <c r="X24" s="55"/>
      <c r="Y24" s="6"/>
    </row>
    <row r="25" spans="1:25">
      <c r="A25" s="36"/>
      <c r="B25" s="15"/>
      <c r="C25" s="15"/>
      <c r="D25" s="15"/>
      <c r="E25" s="15"/>
      <c r="F25" s="15"/>
      <c r="G25" s="15"/>
      <c r="H25" s="15"/>
      <c r="I25" s="15"/>
      <c r="J25" s="67"/>
      <c r="K25" s="6"/>
      <c r="L25" s="6"/>
      <c r="M25" s="6"/>
      <c r="N25" s="6"/>
      <c r="P25" s="22"/>
      <c r="Q25" s="22"/>
      <c r="R25" s="24"/>
      <c r="S25" s="25"/>
      <c r="T25" s="25"/>
      <c r="U25" s="25"/>
      <c r="V25" s="25"/>
      <c r="W25" s="25"/>
      <c r="X25" s="55"/>
      <c r="Y25" s="6"/>
    </row>
    <row r="26" spans="1:25">
      <c r="A26" s="36"/>
      <c r="B26" s="15"/>
      <c r="C26" s="15"/>
      <c r="D26" s="15"/>
      <c r="E26" s="15"/>
      <c r="F26" s="15"/>
      <c r="G26" s="15"/>
      <c r="H26" s="15"/>
      <c r="I26" s="15"/>
      <c r="J26" s="67"/>
      <c r="K26" s="6"/>
      <c r="L26" s="6"/>
      <c r="M26" s="6"/>
      <c r="N26" s="6"/>
      <c r="P26" s="22"/>
      <c r="Q26" s="22"/>
      <c r="R26" s="24"/>
      <c r="S26" s="25"/>
      <c r="T26" s="25"/>
      <c r="U26" s="25"/>
      <c r="V26" s="25"/>
      <c r="W26" s="25"/>
      <c r="X26" s="55"/>
      <c r="Y26" s="6"/>
    </row>
    <row r="27" spans="1:25">
      <c r="A27" s="36"/>
      <c r="B27" s="15"/>
      <c r="C27" s="15"/>
      <c r="D27" s="20"/>
      <c r="E27" s="20"/>
      <c r="F27" s="20"/>
      <c r="G27" s="20"/>
      <c r="H27" s="20"/>
      <c r="I27" s="20"/>
      <c r="J27" s="21"/>
      <c r="K27" s="6"/>
      <c r="L27" s="6"/>
      <c r="M27" s="6"/>
      <c r="N27" s="6"/>
      <c r="P27" s="22"/>
      <c r="Q27" s="22"/>
      <c r="R27" s="24"/>
      <c r="S27" s="25"/>
      <c r="T27" s="25"/>
      <c r="U27" s="25"/>
      <c r="V27" s="25"/>
      <c r="W27" s="25"/>
      <c r="X27" s="55"/>
      <c r="Y27" s="6"/>
    </row>
    <row r="28" spans="1:25" ht="16.8" thickBot="1">
      <c r="A28" s="80"/>
      <c r="B28" s="20"/>
      <c r="C28" s="20"/>
      <c r="D28" s="20"/>
      <c r="E28" s="81"/>
      <c r="F28" s="82"/>
      <c r="G28" s="81"/>
      <c r="H28" s="81"/>
      <c r="I28" s="81"/>
      <c r="J28" s="81"/>
      <c r="K28" s="81"/>
      <c r="L28" s="81"/>
      <c r="M28" s="81"/>
      <c r="N28" s="81"/>
      <c r="P28" s="22"/>
      <c r="Q28" s="22"/>
      <c r="R28" s="24"/>
      <c r="S28" s="25"/>
      <c r="T28" s="25"/>
      <c r="U28" s="25"/>
      <c r="V28" s="25"/>
      <c r="W28" s="25"/>
      <c r="X28" s="55"/>
      <c r="Y28" s="6"/>
    </row>
    <row r="29" spans="1:25" ht="17.399999999999999" thickBot="1">
      <c r="A29" s="418" t="s">
        <v>1</v>
      </c>
      <c r="B29" s="327" t="s">
        <v>56</v>
      </c>
      <c r="C29" s="86" t="s">
        <v>57</v>
      </c>
      <c r="D29" s="235" t="s">
        <v>58</v>
      </c>
      <c r="E29" s="673" t="s">
        <v>1</v>
      </c>
      <c r="F29" s="665" t="s">
        <v>59</v>
      </c>
      <c r="G29" s="683" t="s">
        <v>57</v>
      </c>
      <c r="H29" s="231" t="s">
        <v>61</v>
      </c>
      <c r="I29" s="594" t="s">
        <v>62</v>
      </c>
      <c r="J29" s="230" t="s">
        <v>1053</v>
      </c>
      <c r="K29" s="226" t="s">
        <v>64</v>
      </c>
      <c r="L29" s="226" t="s">
        <v>65</v>
      </c>
      <c r="M29" s="227" t="s">
        <v>66</v>
      </c>
      <c r="N29" s="244" t="s">
        <v>67</v>
      </c>
      <c r="P29" s="22"/>
      <c r="Q29" s="22"/>
      <c r="R29" s="24"/>
      <c r="S29" s="25"/>
      <c r="T29" s="25"/>
      <c r="U29" s="25"/>
      <c r="V29" s="25"/>
      <c r="W29" s="25"/>
      <c r="X29" s="55"/>
      <c r="Y29" s="6"/>
    </row>
    <row r="30" spans="1:25" ht="16.8">
      <c r="A30" s="529" t="s">
        <v>1036</v>
      </c>
      <c r="B30" s="1">
        <v>82800</v>
      </c>
      <c r="C30" s="660">
        <v>70</v>
      </c>
      <c r="D30" s="660">
        <v>82870</v>
      </c>
      <c r="E30" s="684" t="s">
        <v>1041</v>
      </c>
      <c r="F30" s="559">
        <v>231000</v>
      </c>
      <c r="G30" s="666">
        <v>197</v>
      </c>
      <c r="H30" s="666">
        <v>693</v>
      </c>
      <c r="I30" s="664">
        <f>SUM(C30+G30+H30)</f>
        <v>960</v>
      </c>
      <c r="J30" s="682">
        <f>SUM(F30-G30-H30)</f>
        <v>230110</v>
      </c>
      <c r="K30" s="663"/>
      <c r="L30" s="663"/>
      <c r="M30" s="663"/>
      <c r="N30" s="685"/>
      <c r="P30" s="22"/>
      <c r="Q30" s="22"/>
      <c r="R30" s="24"/>
      <c r="S30" s="25"/>
      <c r="T30" s="25"/>
      <c r="U30" s="25"/>
      <c r="V30" s="25"/>
      <c r="W30" s="25"/>
      <c r="X30" s="55"/>
      <c r="Y30" s="6"/>
    </row>
    <row r="31" spans="1:25" ht="16.8">
      <c r="A31" s="661" t="s">
        <v>1004</v>
      </c>
      <c r="B31" s="662">
        <v>87400</v>
      </c>
      <c r="C31" s="662">
        <v>74</v>
      </c>
      <c r="D31" s="662">
        <v>87474</v>
      </c>
      <c r="E31" s="680" t="s">
        <v>1040</v>
      </c>
      <c r="F31" s="667"/>
      <c r="G31" s="667"/>
      <c r="H31" s="667"/>
      <c r="I31" s="617"/>
      <c r="J31" s="667"/>
      <c r="K31" s="618"/>
      <c r="L31" s="618"/>
      <c r="M31" s="618"/>
      <c r="N31" s="303"/>
      <c r="P31" s="100"/>
      <c r="Q31" s="100"/>
      <c r="R31" s="101"/>
      <c r="S31" s="102"/>
      <c r="T31" s="102"/>
      <c r="U31" s="102"/>
      <c r="V31" s="102"/>
      <c r="W31" s="102"/>
      <c r="X31" s="103"/>
      <c r="Y31" s="81"/>
    </row>
    <row r="32" spans="1:25" ht="16.8">
      <c r="A32" s="658" t="s">
        <v>1037</v>
      </c>
      <c r="B32" s="655">
        <v>87700</v>
      </c>
      <c r="C32" s="615">
        <v>74</v>
      </c>
      <c r="D32" s="615">
        <v>87774</v>
      </c>
      <c r="E32" s="680" t="s">
        <v>1042</v>
      </c>
      <c r="F32" s="667">
        <v>248000</v>
      </c>
      <c r="G32" s="32">
        <v>212</v>
      </c>
      <c r="H32" s="32">
        <v>744</v>
      </c>
      <c r="I32" s="619">
        <f>SUM(C32+G32+H32)</f>
        <v>1030</v>
      </c>
      <c r="J32" s="32">
        <f>SUM(F32-G32-H32)</f>
        <v>247044</v>
      </c>
      <c r="K32" s="451"/>
      <c r="L32" s="451"/>
      <c r="M32" s="451"/>
      <c r="N32" s="686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ht="16.8">
      <c r="A33" s="620" t="s">
        <v>1034</v>
      </c>
      <c r="B33" s="615">
        <v>88100</v>
      </c>
      <c r="C33" s="615">
        <v>75</v>
      </c>
      <c r="D33" s="615">
        <v>88175</v>
      </c>
      <c r="E33" s="322" t="s">
        <v>1056</v>
      </c>
      <c r="F33" s="32"/>
      <c r="G33" s="32"/>
      <c r="H33" s="32"/>
      <c r="I33" s="619"/>
      <c r="J33" s="32"/>
      <c r="K33" s="451"/>
      <c r="L33" s="451"/>
      <c r="M33" s="451"/>
      <c r="N33" s="686"/>
    </row>
    <row r="34" spans="1:25" ht="16.8">
      <c r="A34" s="620" t="s">
        <v>1035</v>
      </c>
      <c r="B34" s="615">
        <v>87500</v>
      </c>
      <c r="C34" s="615">
        <v>74</v>
      </c>
      <c r="D34" s="615">
        <v>87574</v>
      </c>
      <c r="E34" s="322" t="s">
        <v>1052</v>
      </c>
      <c r="F34" s="32">
        <v>484000</v>
      </c>
      <c r="G34" s="32"/>
      <c r="H34" s="32"/>
      <c r="I34" s="619"/>
      <c r="J34" s="32">
        <v>482135</v>
      </c>
      <c r="K34" s="451"/>
      <c r="L34" s="451"/>
      <c r="M34" s="451"/>
      <c r="N34" s="686"/>
    </row>
    <row r="35" spans="1:25" ht="16.8">
      <c r="A35" s="620" t="s">
        <v>1038</v>
      </c>
      <c r="B35" s="615">
        <v>87600</v>
      </c>
      <c r="C35" s="615">
        <v>74</v>
      </c>
      <c r="D35" s="615">
        <v>87674</v>
      </c>
      <c r="E35" s="322" t="s">
        <v>1059</v>
      </c>
      <c r="F35" s="32"/>
      <c r="G35" s="32"/>
      <c r="H35" s="32"/>
      <c r="I35" s="619"/>
      <c r="J35" s="32"/>
      <c r="K35" s="451"/>
      <c r="L35" s="451"/>
      <c r="M35" s="451"/>
      <c r="N35" s="686"/>
    </row>
    <row r="36" spans="1:25" ht="16.8">
      <c r="A36" s="620" t="s">
        <v>1039</v>
      </c>
      <c r="B36" s="615">
        <v>87700</v>
      </c>
      <c r="C36" s="615">
        <v>74</v>
      </c>
      <c r="D36" s="615">
        <v>87774</v>
      </c>
      <c r="E36" s="322" t="s">
        <v>1052</v>
      </c>
      <c r="F36" s="32">
        <v>244000</v>
      </c>
      <c r="G36" s="32"/>
      <c r="H36" s="32"/>
      <c r="I36" s="619"/>
      <c r="J36" s="32">
        <v>243060</v>
      </c>
      <c r="K36" s="451"/>
      <c r="L36" s="451"/>
      <c r="M36" s="451"/>
      <c r="N36" s="686"/>
    </row>
    <row r="37" spans="1:25" ht="16.8">
      <c r="A37" s="620" t="s">
        <v>1043</v>
      </c>
      <c r="B37" s="615">
        <v>174800</v>
      </c>
      <c r="C37" s="615">
        <v>149</v>
      </c>
      <c r="D37" s="615">
        <v>174949</v>
      </c>
      <c r="E37" s="322" t="s">
        <v>1060</v>
      </c>
      <c r="F37" s="32"/>
      <c r="G37" s="32"/>
      <c r="H37" s="32"/>
      <c r="I37" s="619"/>
      <c r="J37" s="32"/>
      <c r="K37" s="451"/>
      <c r="L37" s="451"/>
      <c r="M37" s="451"/>
      <c r="N37" s="686"/>
    </row>
    <row r="38" spans="1:25" ht="16.8">
      <c r="A38" s="620" t="s">
        <v>1055</v>
      </c>
      <c r="B38" s="615"/>
      <c r="C38" s="615"/>
      <c r="D38" s="615"/>
      <c r="E38" s="322"/>
      <c r="F38" s="32"/>
      <c r="G38" s="32"/>
      <c r="H38" s="32"/>
      <c r="I38" s="619"/>
      <c r="J38" s="32"/>
      <c r="K38" s="451"/>
      <c r="L38" s="451"/>
      <c r="M38" s="451"/>
      <c r="N38" s="686"/>
    </row>
    <row r="39" spans="1:25" ht="16.8">
      <c r="A39" s="615" t="s">
        <v>1054</v>
      </c>
      <c r="B39" s="704"/>
      <c r="C39" s="615"/>
      <c r="D39" s="615">
        <v>76000</v>
      </c>
      <c r="E39" s="322"/>
      <c r="F39" s="32"/>
      <c r="G39" s="32"/>
      <c r="H39" s="32"/>
      <c r="I39" s="619"/>
      <c r="J39" s="32"/>
      <c r="K39" s="451"/>
      <c r="L39" s="451"/>
      <c r="M39" s="451"/>
      <c r="N39" s="686"/>
    </row>
    <row r="40" spans="1:25" ht="16.5" customHeight="1">
      <c r="A40" s="703"/>
      <c r="B40" s="25"/>
      <c r="C40" s="688"/>
      <c r="D40" s="688">
        <f>SUM(D30:D39)</f>
        <v>860264</v>
      </c>
      <c r="E40" s="322"/>
      <c r="F40" s="32"/>
      <c r="G40" s="32"/>
      <c r="H40" s="32"/>
      <c r="I40" s="689"/>
      <c r="J40" s="32">
        <f>SUM(J30:J39)</f>
        <v>1202349</v>
      </c>
      <c r="K40" s="690">
        <f>SUM(J40-D40)</f>
        <v>342085</v>
      </c>
      <c r="L40" s="451"/>
      <c r="M40" s="451"/>
      <c r="N40" s="686"/>
    </row>
    <row r="41" spans="1:25" ht="16.8">
      <c r="A41" s="615"/>
      <c r="B41" s="25"/>
      <c r="C41" s="688"/>
      <c r="D41" s="688"/>
      <c r="E41" s="322"/>
      <c r="F41" s="32"/>
      <c r="G41" s="32"/>
      <c r="H41" s="32"/>
      <c r="I41" s="689"/>
      <c r="J41" s="32"/>
      <c r="K41" s="690"/>
      <c r="L41" s="451"/>
      <c r="M41" s="451"/>
      <c r="N41" s="686"/>
    </row>
    <row r="42" spans="1:25" ht="16.8">
      <c r="A42" s="615"/>
      <c r="B42" s="615"/>
      <c r="C42" s="615"/>
      <c r="D42" s="615"/>
      <c r="E42" s="322"/>
      <c r="F42" s="32"/>
      <c r="G42" s="32"/>
      <c r="H42" s="32"/>
      <c r="I42" s="619"/>
      <c r="J42" s="32"/>
      <c r="K42" s="451"/>
      <c r="L42" s="451"/>
      <c r="M42" s="451"/>
      <c r="N42" s="686"/>
    </row>
    <row r="43" spans="1:25" ht="16.8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2" t="s">
        <v>6</v>
      </c>
      <c r="H43" s="3"/>
      <c r="I43" s="4"/>
      <c r="J43" s="4"/>
      <c r="K43" s="5"/>
      <c r="L43" s="6"/>
      <c r="M43" s="451"/>
      <c r="N43" s="686"/>
    </row>
    <row r="44" spans="1:25" ht="16.8">
      <c r="A44" s="13" t="s">
        <v>1534</v>
      </c>
      <c r="B44" s="14"/>
      <c r="C44" s="15"/>
      <c r="D44" s="15"/>
      <c r="E44" s="15"/>
      <c r="F44" s="15"/>
      <c r="G44" s="2" t="s">
        <v>8</v>
      </c>
      <c r="H44" s="16"/>
      <c r="I44" s="17"/>
      <c r="J44" s="18"/>
      <c r="K44" s="5"/>
      <c r="L44" s="6"/>
      <c r="M44" s="451"/>
      <c r="N44" s="686"/>
    </row>
    <row r="45" spans="1:25" ht="16.8">
      <c r="A45" s="13">
        <v>2303</v>
      </c>
      <c r="B45" s="15"/>
      <c r="C45" s="15"/>
      <c r="D45" s="15"/>
      <c r="E45" s="15"/>
      <c r="F45" s="15"/>
      <c r="G45" s="19"/>
      <c r="H45" s="20"/>
      <c r="I45" s="20"/>
      <c r="J45" s="21"/>
      <c r="K45" s="6"/>
      <c r="L45" s="6"/>
      <c r="M45" s="451"/>
      <c r="N45" s="686"/>
    </row>
    <row r="46" spans="1:25" ht="17.399999999999999" thickBot="1">
      <c r="A46" s="28"/>
      <c r="B46" s="20"/>
      <c r="C46" s="20"/>
      <c r="D46" s="20"/>
      <c r="E46" s="20"/>
      <c r="F46" s="20"/>
      <c r="G46" s="20"/>
      <c r="H46" s="20"/>
      <c r="I46" s="20"/>
      <c r="J46" s="21"/>
      <c r="K46" s="6"/>
      <c r="L46" s="6"/>
      <c r="M46" s="451"/>
      <c r="N46" s="686"/>
    </row>
    <row r="47" spans="1:25" ht="17.399999999999999" thickBot="1">
      <c r="A47" s="418" t="s">
        <v>1</v>
      </c>
      <c r="B47" s="327" t="s">
        <v>56</v>
      </c>
      <c r="C47" s="86" t="s">
        <v>57</v>
      </c>
      <c r="D47" s="235" t="s">
        <v>58</v>
      </c>
      <c r="E47" s="673" t="s">
        <v>1</v>
      </c>
      <c r="F47" s="665" t="s">
        <v>59</v>
      </c>
      <c r="G47" s="683" t="s">
        <v>57</v>
      </c>
      <c r="H47" s="231" t="s">
        <v>61</v>
      </c>
      <c r="I47" s="594" t="s">
        <v>62</v>
      </c>
      <c r="J47" s="230" t="s">
        <v>1053</v>
      </c>
      <c r="K47" s="226" t="s">
        <v>64</v>
      </c>
      <c r="L47" s="226" t="s">
        <v>65</v>
      </c>
      <c r="M47" s="227" t="s">
        <v>66</v>
      </c>
      <c r="N47" s="244" t="s">
        <v>67</v>
      </c>
      <c r="P47" s="22"/>
      <c r="Q47" s="22"/>
      <c r="R47" s="24"/>
      <c r="S47" s="25"/>
      <c r="T47" s="25"/>
      <c r="U47" s="25"/>
      <c r="V47" s="25"/>
      <c r="W47" s="25"/>
      <c r="X47" s="55"/>
      <c r="Y47" s="6"/>
    </row>
    <row r="48" spans="1:25" ht="16.8">
      <c r="A48" s="620" t="s">
        <v>1535</v>
      </c>
      <c r="B48" s="615">
        <v>50.8</v>
      </c>
      <c r="C48" s="615">
        <v>43</v>
      </c>
      <c r="D48" s="615">
        <v>50843</v>
      </c>
      <c r="E48" s="322" t="s">
        <v>1536</v>
      </c>
      <c r="F48" s="32">
        <v>63200</v>
      </c>
      <c r="G48" s="32">
        <v>54</v>
      </c>
      <c r="H48" s="32">
        <v>189</v>
      </c>
      <c r="I48" s="619"/>
      <c r="J48" s="32"/>
      <c r="K48" s="451">
        <v>12114</v>
      </c>
      <c r="L48" s="451"/>
      <c r="M48" s="451"/>
      <c r="N48" s="686"/>
    </row>
    <row r="49" spans="1:14" ht="16.8">
      <c r="A49" s="620"/>
      <c r="B49" s="615"/>
      <c r="C49" s="615"/>
      <c r="D49" s="615"/>
      <c r="E49" s="322"/>
      <c r="F49" s="32"/>
      <c r="G49" s="32"/>
      <c r="H49" s="32"/>
      <c r="I49" s="619"/>
      <c r="J49" s="32"/>
      <c r="K49" s="451"/>
      <c r="L49" s="451"/>
      <c r="M49" s="451"/>
      <c r="N49" s="686"/>
    </row>
    <row r="50" spans="1:14" ht="16.8">
      <c r="A50" s="620"/>
      <c r="B50" s="615"/>
      <c r="C50" s="615"/>
      <c r="D50" s="615"/>
      <c r="E50" s="322"/>
      <c r="F50" s="32"/>
      <c r="G50" s="32"/>
      <c r="H50" s="32"/>
      <c r="I50" s="619"/>
      <c r="J50" s="32"/>
      <c r="K50" s="451"/>
      <c r="L50" s="451"/>
      <c r="M50" s="451"/>
      <c r="N50" s="686"/>
    </row>
    <row r="51" spans="1:14" ht="16.8">
      <c r="A51" s="129"/>
      <c r="B51" s="659" t="s">
        <v>112</v>
      </c>
      <c r="C51" s="659"/>
      <c r="D51" s="659"/>
      <c r="E51" s="532"/>
      <c r="F51" s="321"/>
      <c r="G51" s="321"/>
      <c r="H51" s="321"/>
      <c r="I51" s="687"/>
      <c r="J51" s="321"/>
      <c r="K51" s="686"/>
      <c r="L51" s="686"/>
      <c r="M51" s="686"/>
      <c r="N51" s="686"/>
    </row>
    <row r="52" spans="1:14" ht="16.8">
      <c r="A52" s="129"/>
      <c r="B52" s="659"/>
      <c r="C52" s="659"/>
      <c r="D52" s="659"/>
      <c r="E52" s="532"/>
      <c r="F52" s="321"/>
      <c r="G52" s="321"/>
      <c r="H52" s="321"/>
      <c r="I52" s="687"/>
      <c r="J52" s="321"/>
      <c r="K52" s="686"/>
      <c r="L52" s="686"/>
      <c r="M52" s="686"/>
      <c r="N52" s="686"/>
    </row>
    <row r="53" spans="1:14" ht="16.8">
      <c r="A53" s="129"/>
      <c r="B53" s="659"/>
      <c r="C53" s="659"/>
      <c r="D53" s="659"/>
      <c r="E53" s="532"/>
      <c r="F53" s="321"/>
      <c r="G53" s="321"/>
      <c r="H53" s="321"/>
      <c r="I53" s="687"/>
      <c r="J53" s="321"/>
      <c r="K53" s="686"/>
      <c r="L53" s="686"/>
      <c r="M53" s="686"/>
      <c r="N53" s="686"/>
    </row>
    <row r="54" spans="1:14" ht="16.8">
      <c r="A54" s="129"/>
      <c r="B54" s="659"/>
      <c r="C54" s="659"/>
      <c r="D54" s="659"/>
      <c r="E54" s="532"/>
      <c r="F54" s="321"/>
      <c r="G54" s="321"/>
      <c r="H54" s="321"/>
      <c r="I54" s="687"/>
      <c r="J54" s="321"/>
      <c r="K54" s="686"/>
      <c r="L54" s="686"/>
      <c r="M54" s="686"/>
      <c r="N54" s="686"/>
    </row>
    <row r="55" spans="1:14" ht="16.8">
      <c r="A55" s="129"/>
      <c r="B55" s="659"/>
      <c r="C55" s="659"/>
      <c r="D55" s="659"/>
      <c r="E55" s="532"/>
      <c r="F55" s="321"/>
      <c r="G55" s="321"/>
      <c r="H55" s="321"/>
      <c r="I55" s="687"/>
      <c r="J55" s="321"/>
      <c r="K55" s="686"/>
      <c r="L55" s="686"/>
      <c r="M55" s="686"/>
      <c r="N55" s="686"/>
    </row>
    <row r="56" spans="1:14" ht="16.8">
      <c r="A56" s="129"/>
      <c r="B56" s="659"/>
      <c r="C56" s="659"/>
      <c r="D56" s="659"/>
      <c r="E56" s="532"/>
      <c r="F56" s="321"/>
      <c r="G56" s="321"/>
      <c r="H56" s="321"/>
      <c r="I56" s="687"/>
      <c r="J56" s="321"/>
      <c r="K56" s="686"/>
      <c r="L56" s="686"/>
      <c r="M56" s="686"/>
      <c r="N56" s="686"/>
    </row>
    <row r="57" spans="1:14" ht="16.8">
      <c r="A57" s="129"/>
      <c r="B57" s="659"/>
      <c r="C57" s="659"/>
      <c r="D57" s="659"/>
      <c r="E57" s="532"/>
      <c r="F57" s="321"/>
      <c r="G57" s="321"/>
      <c r="H57" s="321"/>
      <c r="I57" s="687"/>
      <c r="J57" s="321"/>
      <c r="K57" s="686"/>
      <c r="L57" s="686"/>
      <c r="M57" s="686"/>
      <c r="N57" s="686"/>
    </row>
    <row r="58" spans="1:14" ht="16.8">
      <c r="A58" s="129"/>
      <c r="B58" s="659"/>
      <c r="C58" s="659"/>
      <c r="D58" s="659"/>
      <c r="E58" s="532"/>
      <c r="F58" s="321"/>
      <c r="G58" s="321"/>
      <c r="H58" s="321"/>
      <c r="I58" s="687"/>
      <c r="J58" s="321"/>
      <c r="K58" s="686"/>
      <c r="L58" s="686"/>
      <c r="M58" s="686"/>
      <c r="N58" s="686"/>
    </row>
    <row r="59" spans="1:14" ht="16.8">
      <c r="A59" s="129"/>
      <c r="B59" s="659"/>
      <c r="C59" s="659"/>
      <c r="D59" s="659"/>
      <c r="E59" s="532"/>
      <c r="F59" s="321"/>
      <c r="G59" s="321"/>
      <c r="H59" s="321"/>
      <c r="I59" s="687"/>
      <c r="J59" s="321"/>
      <c r="K59" s="686"/>
      <c r="L59" s="686"/>
      <c r="M59" s="686"/>
      <c r="N59" s="686"/>
    </row>
    <row r="60" spans="1:14" ht="16.8">
      <c r="A60" s="129"/>
      <c r="B60" s="659"/>
      <c r="C60" s="659"/>
      <c r="D60" s="659"/>
      <c r="E60" s="532"/>
      <c r="F60" s="321"/>
      <c r="G60" s="321"/>
      <c r="H60" s="321"/>
      <c r="I60" s="687"/>
      <c r="J60" s="321"/>
      <c r="K60" s="686"/>
      <c r="L60" s="686"/>
      <c r="M60" s="686"/>
      <c r="N60" s="686"/>
    </row>
    <row r="61" spans="1:14" ht="16.8">
      <c r="A61" s="129"/>
      <c r="B61" s="659"/>
      <c r="C61" s="659"/>
      <c r="D61" s="659"/>
      <c r="E61" s="532"/>
      <c r="F61" s="321"/>
      <c r="G61" s="321"/>
      <c r="H61" s="321"/>
      <c r="I61" s="687"/>
      <c r="J61" s="321"/>
      <c r="K61" s="686"/>
      <c r="L61" s="686"/>
      <c r="M61" s="686"/>
      <c r="N61" s="686"/>
    </row>
    <row r="62" spans="1:14" ht="16.8">
      <c r="A62" s="129"/>
      <c r="B62" s="659"/>
      <c r="C62" s="659"/>
      <c r="D62" s="659"/>
      <c r="E62" s="532"/>
      <c r="F62" s="321"/>
      <c r="G62" s="321"/>
      <c r="H62" s="321"/>
      <c r="I62" s="687"/>
      <c r="J62" s="321"/>
      <c r="K62" s="686"/>
      <c r="L62" s="686"/>
      <c r="M62" s="686"/>
      <c r="N62" s="686"/>
    </row>
    <row r="63" spans="1:14" ht="16.8">
      <c r="A63" s="129"/>
      <c r="B63" s="659"/>
      <c r="C63" s="659"/>
      <c r="D63" s="659"/>
      <c r="E63" s="532"/>
      <c r="F63" s="321"/>
      <c r="G63" s="321"/>
      <c r="H63" s="321"/>
      <c r="I63" s="687"/>
      <c r="J63" s="321"/>
      <c r="K63" s="686"/>
      <c r="L63" s="686"/>
      <c r="M63" s="686"/>
      <c r="N63" s="686"/>
    </row>
    <row r="64" spans="1:14" ht="16.8">
      <c r="A64" s="129"/>
      <c r="B64" s="659"/>
      <c r="C64" s="659"/>
      <c r="D64" s="659"/>
      <c r="E64" s="532"/>
      <c r="F64" s="321"/>
      <c r="G64" s="321"/>
      <c r="H64" s="321"/>
      <c r="I64" s="687"/>
      <c r="J64" s="321"/>
      <c r="K64" s="686"/>
      <c r="L64" s="686"/>
      <c r="M64" s="686"/>
      <c r="N64" s="686"/>
    </row>
    <row r="65" spans="1:14" ht="16.8">
      <c r="A65" s="129"/>
      <c r="B65" s="659"/>
      <c r="C65" s="659"/>
      <c r="D65" s="659"/>
      <c r="E65" s="532"/>
      <c r="F65" s="321"/>
      <c r="G65" s="321"/>
      <c r="H65" s="321"/>
      <c r="I65" s="687"/>
      <c r="J65" s="321"/>
      <c r="K65" s="686"/>
      <c r="L65" s="686"/>
      <c r="M65" s="686"/>
      <c r="N65" s="686"/>
    </row>
    <row r="66" spans="1:14" ht="16.8">
      <c r="A66" s="129"/>
      <c r="B66" s="659"/>
      <c r="C66" s="659"/>
      <c r="D66" s="659"/>
      <c r="E66" s="532"/>
      <c r="F66" s="321"/>
      <c r="G66" s="321"/>
      <c r="H66" s="321"/>
      <c r="I66" s="687"/>
      <c r="J66" s="321"/>
      <c r="K66" s="686"/>
      <c r="L66" s="686"/>
      <c r="M66" s="686"/>
      <c r="N66" s="686"/>
    </row>
    <row r="67" spans="1:14" ht="16.8">
      <c r="A67" s="129"/>
      <c r="B67" s="659"/>
      <c r="C67" s="659"/>
      <c r="D67" s="659"/>
      <c r="E67" s="532"/>
      <c r="F67" s="321"/>
      <c r="G67" s="321"/>
      <c r="H67" s="321"/>
      <c r="I67" s="687"/>
      <c r="J67" s="321"/>
      <c r="K67" s="686"/>
      <c r="L67" s="686"/>
      <c r="M67" s="686"/>
      <c r="N67" s="686"/>
    </row>
    <row r="68" spans="1:14" ht="16.8">
      <c r="A68" s="129"/>
      <c r="B68" s="659"/>
      <c r="C68" s="659"/>
      <c r="D68" s="659"/>
      <c r="E68" s="532"/>
      <c r="F68" s="321"/>
      <c r="G68" s="321"/>
      <c r="H68" s="321"/>
      <c r="I68" s="687"/>
      <c r="J68" s="321"/>
      <c r="K68" s="686"/>
      <c r="L68" s="686"/>
      <c r="M68" s="686"/>
      <c r="N68" s="686"/>
    </row>
    <row r="69" spans="1:14" ht="16.8">
      <c r="A69" s="129"/>
      <c r="B69" s="659"/>
      <c r="C69" s="659"/>
      <c r="D69" s="659"/>
      <c r="E69" s="532"/>
      <c r="F69" s="321"/>
      <c r="G69" s="321"/>
      <c r="H69" s="321"/>
      <c r="I69" s="687"/>
      <c r="J69" s="321"/>
      <c r="K69" s="686"/>
      <c r="L69" s="686"/>
      <c r="M69" s="686"/>
      <c r="N69" s="686"/>
    </row>
    <row r="70" spans="1:14" ht="16.8">
      <c r="A70" s="129"/>
      <c r="B70" s="659"/>
      <c r="C70" s="659"/>
      <c r="D70" s="659"/>
      <c r="E70" s="532"/>
      <c r="F70" s="321"/>
      <c r="G70" s="321"/>
      <c r="H70" s="321"/>
      <c r="I70" s="687"/>
      <c r="J70" s="321"/>
      <c r="K70" s="686"/>
      <c r="L70" s="686"/>
      <c r="M70" s="686"/>
      <c r="N70" s="686"/>
    </row>
    <row r="71" spans="1:14" ht="16.8">
      <c r="A71" s="129"/>
      <c r="B71" s="659"/>
      <c r="C71" s="659"/>
      <c r="D71" s="659"/>
      <c r="E71" s="532"/>
      <c r="F71" s="321"/>
      <c r="G71" s="321"/>
      <c r="H71" s="321"/>
      <c r="I71" s="687"/>
      <c r="J71" s="321"/>
      <c r="K71" s="686"/>
      <c r="L71" s="686"/>
      <c r="M71" s="686"/>
      <c r="N71" s="686"/>
    </row>
    <row r="72" spans="1:14" ht="16.8">
      <c r="A72" s="129"/>
      <c r="B72" s="659"/>
      <c r="C72" s="659"/>
      <c r="D72" s="659"/>
      <c r="E72" s="532"/>
      <c r="F72" s="321"/>
      <c r="G72" s="321"/>
      <c r="H72" s="321"/>
      <c r="I72" s="687"/>
      <c r="J72" s="321"/>
      <c r="K72" s="686"/>
      <c r="L72" s="686"/>
      <c r="M72" s="686"/>
      <c r="N72" s="686"/>
    </row>
    <row r="73" spans="1:14" ht="16.8">
      <c r="A73" s="129"/>
      <c r="B73" s="659"/>
      <c r="C73" s="659"/>
      <c r="D73" s="659"/>
      <c r="E73" s="532"/>
      <c r="F73" s="321"/>
      <c r="G73" s="321"/>
      <c r="H73" s="321"/>
      <c r="I73" s="687"/>
      <c r="J73" s="321"/>
      <c r="K73" s="686"/>
      <c r="L73" s="686"/>
      <c r="M73" s="686"/>
      <c r="N73" s="686"/>
    </row>
    <row r="74" spans="1:14" ht="16.8">
      <c r="A74" s="129"/>
      <c r="B74" s="659"/>
      <c r="C74" s="659"/>
      <c r="D74" s="659"/>
      <c r="E74" s="532"/>
      <c r="F74" s="321"/>
      <c r="G74" s="321"/>
      <c r="H74" s="321"/>
      <c r="I74" s="687"/>
      <c r="J74" s="321"/>
      <c r="K74" s="686"/>
      <c r="L74" s="686"/>
      <c r="M74" s="686"/>
      <c r="N74" s="686"/>
    </row>
    <row r="75" spans="1:14" ht="16.8">
      <c r="A75" s="129"/>
      <c r="B75" s="659"/>
      <c r="C75" s="659"/>
      <c r="D75" s="659"/>
      <c r="E75" s="532"/>
      <c r="F75" s="321"/>
      <c r="G75" s="321"/>
      <c r="H75" s="321"/>
      <c r="I75" s="687"/>
      <c r="J75" s="321"/>
      <c r="K75" s="686"/>
      <c r="L75" s="686"/>
      <c r="M75" s="686"/>
      <c r="N75" s="686"/>
    </row>
    <row r="76" spans="1:14" ht="16.8">
      <c r="A76" s="129"/>
      <c r="B76" s="659"/>
      <c r="C76" s="659"/>
      <c r="D76" s="659"/>
      <c r="E76" s="532"/>
      <c r="F76" s="321"/>
      <c r="G76" s="321"/>
      <c r="H76" s="321"/>
      <c r="I76" s="687"/>
      <c r="J76" s="321"/>
      <c r="K76" s="686"/>
      <c r="L76" s="686"/>
      <c r="M76" s="686"/>
      <c r="N76" s="686"/>
    </row>
    <row r="77" spans="1:14" ht="16.8">
      <c r="A77" s="129"/>
      <c r="B77" s="659"/>
      <c r="C77" s="659"/>
      <c r="D77" s="659"/>
      <c r="E77" s="532"/>
      <c r="F77" s="321"/>
      <c r="G77" s="321"/>
      <c r="H77" s="321"/>
      <c r="I77" s="687"/>
      <c r="J77" s="321"/>
      <c r="K77" s="686"/>
      <c r="L77" s="686"/>
      <c r="M77" s="686"/>
      <c r="N77" s="686"/>
    </row>
    <row r="78" spans="1:14" ht="16.8">
      <c r="A78" s="129"/>
      <c r="B78" s="659"/>
      <c r="C78" s="659"/>
      <c r="D78" s="659"/>
      <c r="E78" s="532"/>
      <c r="F78" s="321"/>
      <c r="G78" s="321"/>
      <c r="H78" s="321"/>
      <c r="I78" s="687"/>
      <c r="J78" s="321"/>
      <c r="K78" s="686"/>
      <c r="L78" s="686"/>
      <c r="M78" s="686"/>
      <c r="N78" s="686"/>
    </row>
    <row r="79" spans="1:14" ht="16.8">
      <c r="A79" s="129"/>
      <c r="B79" s="659"/>
      <c r="C79" s="659"/>
      <c r="D79" s="659"/>
      <c r="E79" s="532"/>
      <c r="F79" s="321"/>
      <c r="G79" s="321"/>
      <c r="H79" s="321"/>
      <c r="I79" s="687"/>
      <c r="J79" s="321"/>
      <c r="K79" s="686"/>
      <c r="L79" s="686"/>
      <c r="M79" s="686"/>
      <c r="N79" s="686"/>
    </row>
    <row r="80" spans="1:14" ht="16.8">
      <c r="A80" s="129"/>
      <c r="B80" s="659"/>
      <c r="C80" s="659"/>
      <c r="D80" s="659"/>
      <c r="E80" s="532"/>
      <c r="F80" s="321"/>
      <c r="G80" s="321"/>
      <c r="H80" s="321"/>
      <c r="I80" s="687"/>
      <c r="J80" s="321"/>
      <c r="K80" s="686"/>
      <c r="L80" s="686"/>
      <c r="M80" s="686"/>
      <c r="N80" s="686"/>
    </row>
    <row r="81" spans="1:14" ht="16.8">
      <c r="A81" s="129"/>
      <c r="B81" s="659"/>
      <c r="C81" s="659"/>
      <c r="D81" s="659"/>
      <c r="E81" s="532"/>
      <c r="F81" s="321"/>
      <c r="G81" s="321"/>
      <c r="H81" s="321"/>
      <c r="I81" s="687"/>
      <c r="J81" s="321"/>
      <c r="K81" s="686"/>
      <c r="L81" s="686"/>
      <c r="M81" s="686"/>
      <c r="N81" s="686"/>
    </row>
    <row r="82" spans="1:14" ht="16.8">
      <c r="A82" s="129"/>
      <c r="B82" s="659"/>
      <c r="C82" s="659"/>
      <c r="D82" s="659"/>
      <c r="E82" s="532"/>
      <c r="F82" s="321"/>
      <c r="G82" s="321"/>
      <c r="H82" s="321"/>
      <c r="I82" s="687"/>
      <c r="J82" s="321"/>
      <c r="K82" s="686"/>
      <c r="L82" s="686"/>
      <c r="M82" s="686"/>
      <c r="N82" s="686"/>
    </row>
    <row r="83" spans="1:14" ht="16.8">
      <c r="A83" s="129"/>
      <c r="B83" s="659"/>
      <c r="C83" s="659"/>
      <c r="D83" s="659"/>
      <c r="E83" s="532"/>
      <c r="F83" s="321"/>
      <c r="G83" s="321"/>
      <c r="H83" s="321"/>
      <c r="I83" s="687"/>
      <c r="J83" s="321"/>
      <c r="K83" s="686"/>
      <c r="L83" s="686"/>
      <c r="M83" s="686"/>
      <c r="N83" s="686"/>
    </row>
    <row r="84" spans="1:14" ht="16.8">
      <c r="A84" s="129"/>
      <c r="B84" s="659"/>
      <c r="C84" s="659"/>
      <c r="D84" s="659"/>
      <c r="E84" s="532"/>
      <c r="F84" s="321"/>
      <c r="G84" s="321"/>
      <c r="H84" s="321"/>
      <c r="I84" s="687"/>
      <c r="J84" s="321"/>
      <c r="K84" s="686"/>
      <c r="L84" s="686"/>
      <c r="M84" s="686"/>
      <c r="N84" s="686"/>
    </row>
    <row r="85" spans="1:14" ht="16.8">
      <c r="A85" s="129"/>
      <c r="B85" s="659"/>
      <c r="C85" s="659"/>
      <c r="D85" s="659"/>
      <c r="E85" s="532"/>
      <c r="F85" s="321"/>
      <c r="G85" s="321"/>
      <c r="H85" s="321"/>
      <c r="I85" s="687"/>
      <c r="J85" s="321"/>
      <c r="K85" s="686"/>
      <c r="L85" s="686"/>
      <c r="M85" s="686"/>
      <c r="N85" s="686"/>
    </row>
    <row r="86" spans="1:14" ht="16.8">
      <c r="A86" s="129"/>
      <c r="B86" s="659"/>
      <c r="C86" s="659"/>
      <c r="D86" s="659"/>
      <c r="E86" s="532"/>
      <c r="F86" s="321"/>
      <c r="G86" s="321"/>
      <c r="H86" s="321"/>
      <c r="I86" s="687"/>
      <c r="J86" s="321"/>
      <c r="K86" s="686"/>
      <c r="L86" s="686"/>
      <c r="M86" s="686"/>
      <c r="N86" s="686"/>
    </row>
    <row r="87" spans="1:14" ht="16.8">
      <c r="A87" s="129"/>
      <c r="B87" s="659"/>
      <c r="C87" s="659"/>
      <c r="D87" s="659"/>
      <c r="E87" s="532"/>
      <c r="F87" s="321"/>
      <c r="G87" s="321"/>
      <c r="H87" s="321"/>
      <c r="I87" s="687"/>
      <c r="J87" s="321"/>
      <c r="K87" s="686"/>
      <c r="L87" s="686"/>
      <c r="M87" s="686"/>
      <c r="N87" s="686"/>
    </row>
    <row r="88" spans="1:14" ht="16.8">
      <c r="A88" s="129"/>
      <c r="B88" s="659"/>
      <c r="C88" s="659"/>
      <c r="D88" s="659"/>
      <c r="E88" s="532"/>
      <c r="F88" s="321"/>
      <c r="G88" s="321"/>
      <c r="H88" s="321"/>
      <c r="I88" s="687"/>
      <c r="J88" s="321"/>
      <c r="K88" s="686"/>
      <c r="L88" s="686"/>
      <c r="M88" s="686"/>
      <c r="N88" s="686"/>
    </row>
    <row r="89" spans="1:14" ht="16.8">
      <c r="A89" s="129"/>
      <c r="B89" s="659"/>
      <c r="C89" s="659"/>
      <c r="D89" s="659"/>
      <c r="E89" s="532"/>
      <c r="F89" s="321"/>
      <c r="G89" s="321"/>
      <c r="H89" s="321"/>
      <c r="I89" s="687"/>
      <c r="J89" s="321"/>
      <c r="K89" s="686"/>
      <c r="L89" s="686"/>
      <c r="M89" s="686"/>
      <c r="N89" s="686"/>
    </row>
    <row r="90" spans="1:14" ht="16.8">
      <c r="A90" s="129"/>
      <c r="B90" s="659"/>
      <c r="C90" s="659"/>
      <c r="D90" s="659"/>
      <c r="E90" s="532"/>
      <c r="F90" s="321"/>
      <c r="G90" s="321"/>
      <c r="H90" s="321"/>
      <c r="I90" s="687"/>
      <c r="J90" s="321"/>
      <c r="K90" s="686"/>
      <c r="L90" s="686"/>
      <c r="M90" s="686"/>
      <c r="N90" s="686"/>
    </row>
    <row r="91" spans="1:14" ht="16.8">
      <c r="A91" s="129"/>
      <c r="B91" s="659"/>
      <c r="C91" s="659"/>
      <c r="D91" s="659"/>
      <c r="E91" s="532"/>
      <c r="F91" s="321"/>
      <c r="G91" s="321"/>
      <c r="H91" s="321"/>
      <c r="I91" s="687"/>
      <c r="J91" s="321"/>
      <c r="K91" s="686"/>
      <c r="L91" s="686"/>
      <c r="M91" s="686"/>
      <c r="N91" s="686"/>
    </row>
    <row r="92" spans="1:14" ht="16.8">
      <c r="A92" s="129"/>
      <c r="B92" s="659"/>
      <c r="C92" s="659"/>
      <c r="D92" s="659"/>
      <c r="E92" s="532"/>
      <c r="F92" s="321"/>
      <c r="G92" s="321"/>
      <c r="H92" s="321"/>
      <c r="I92" s="687"/>
      <c r="J92" s="321"/>
      <c r="K92" s="686"/>
      <c r="L92" s="686"/>
      <c r="M92" s="686"/>
      <c r="N92" s="686"/>
    </row>
    <row r="93" spans="1:14" ht="16.8">
      <c r="A93" s="129"/>
      <c r="B93" s="659"/>
      <c r="C93" s="659"/>
      <c r="D93" s="659"/>
      <c r="E93" s="532"/>
      <c r="F93" s="321"/>
      <c r="G93" s="321"/>
      <c r="H93" s="321"/>
      <c r="I93" s="687"/>
      <c r="J93" s="321"/>
      <c r="K93" s="686"/>
      <c r="L93" s="686"/>
      <c r="M93" s="686"/>
      <c r="N93" s="686"/>
    </row>
    <row r="94" spans="1:14" ht="16.8">
      <c r="A94" s="129"/>
      <c r="B94" s="659"/>
      <c r="C94" s="659"/>
      <c r="D94" s="659"/>
      <c r="E94" s="532"/>
      <c r="F94" s="321"/>
      <c r="G94" s="321"/>
      <c r="H94" s="321"/>
      <c r="I94" s="687"/>
      <c r="J94" s="321"/>
      <c r="K94" s="686"/>
      <c r="L94" s="686"/>
      <c r="M94" s="686"/>
      <c r="N94" s="686"/>
    </row>
    <row r="95" spans="1:14" ht="16.8">
      <c r="A95" s="129"/>
      <c r="B95" s="659"/>
      <c r="C95" s="659"/>
      <c r="D95" s="659"/>
      <c r="E95" s="532"/>
      <c r="F95" s="321"/>
      <c r="G95" s="321"/>
      <c r="H95" s="321"/>
      <c r="I95" s="687"/>
      <c r="J95" s="321"/>
      <c r="K95" s="686"/>
      <c r="L95" s="686"/>
      <c r="M95" s="686"/>
      <c r="N95" s="686"/>
    </row>
    <row r="96" spans="1:14" ht="16.8">
      <c r="A96" s="129"/>
      <c r="B96" s="659"/>
      <c r="C96" s="659"/>
      <c r="D96" s="659"/>
      <c r="E96" s="532"/>
      <c r="F96" s="321"/>
      <c r="G96" s="321"/>
      <c r="H96" s="321"/>
      <c r="I96" s="687"/>
      <c r="J96" s="321"/>
      <c r="K96" s="686"/>
      <c r="L96" s="686"/>
      <c r="M96" s="686"/>
      <c r="N96" s="686"/>
    </row>
    <row r="97" spans="1:14" ht="16.8">
      <c r="A97" s="129"/>
      <c r="B97" s="659"/>
      <c r="C97" s="659"/>
      <c r="D97" s="659"/>
      <c r="E97" s="532"/>
      <c r="F97" s="321"/>
      <c r="G97" s="321"/>
      <c r="H97" s="321"/>
      <c r="I97" s="687"/>
      <c r="J97" s="321"/>
      <c r="K97" s="686"/>
      <c r="L97" s="686"/>
      <c r="M97" s="686"/>
      <c r="N97" s="686"/>
    </row>
    <row r="98" spans="1:14" ht="16.8">
      <c r="A98" s="129"/>
      <c r="B98" s="659"/>
      <c r="C98" s="659"/>
      <c r="D98" s="659"/>
      <c r="E98" s="532"/>
      <c r="F98" s="321"/>
      <c r="G98" s="321"/>
      <c r="H98" s="321"/>
      <c r="I98" s="687"/>
      <c r="J98" s="321"/>
      <c r="K98" s="686"/>
      <c r="L98" s="686"/>
      <c r="M98" s="686"/>
      <c r="N98" s="686"/>
    </row>
    <row r="99" spans="1:14" ht="16.8">
      <c r="A99" s="129"/>
      <c r="B99" s="659"/>
      <c r="C99" s="659"/>
      <c r="D99" s="659"/>
      <c r="E99" s="532"/>
      <c r="F99" s="321"/>
      <c r="G99" s="321"/>
      <c r="H99" s="321"/>
      <c r="I99" s="687"/>
      <c r="J99" s="321"/>
      <c r="K99" s="686"/>
      <c r="L99" s="686"/>
      <c r="M99" s="686"/>
      <c r="N99" s="686"/>
    </row>
    <row r="100" spans="1:14" ht="16.8">
      <c r="A100" s="129"/>
      <c r="B100" s="659"/>
      <c r="C100" s="659"/>
      <c r="D100" s="659"/>
      <c r="E100" s="532"/>
      <c r="F100" s="321"/>
      <c r="G100" s="321"/>
      <c r="H100" s="321"/>
      <c r="I100" s="687"/>
      <c r="J100" s="321"/>
      <c r="K100" s="686"/>
      <c r="L100" s="686"/>
      <c r="M100" s="686"/>
      <c r="N100" s="686"/>
    </row>
    <row r="101" spans="1:14" ht="16.8">
      <c r="A101" s="129"/>
      <c r="B101" s="659"/>
      <c r="C101" s="659"/>
      <c r="D101" s="659"/>
      <c r="E101" s="532"/>
      <c r="F101" s="321"/>
      <c r="G101" s="321"/>
      <c r="H101" s="321"/>
      <c r="I101" s="687"/>
      <c r="J101" s="321"/>
      <c r="K101" s="686"/>
      <c r="L101" s="686"/>
      <c r="M101" s="686"/>
      <c r="N101" s="686"/>
    </row>
    <row r="102" spans="1:14" ht="16.8">
      <c r="A102" s="129"/>
      <c r="B102" s="659"/>
      <c r="C102" s="659"/>
      <c r="D102" s="659"/>
      <c r="E102" s="532"/>
      <c r="F102" s="321"/>
      <c r="G102" s="321"/>
      <c r="H102" s="321"/>
      <c r="I102" s="687"/>
      <c r="J102" s="321"/>
      <c r="K102" s="686"/>
      <c r="L102" s="686"/>
      <c r="M102" s="686"/>
      <c r="N102" s="686"/>
    </row>
    <row r="103" spans="1:14" ht="16.8">
      <c r="A103" s="129"/>
      <c r="B103" s="659"/>
      <c r="C103" s="659"/>
      <c r="D103" s="659"/>
      <c r="E103" s="532"/>
      <c r="F103" s="321"/>
      <c r="G103" s="321"/>
      <c r="H103" s="321"/>
      <c r="I103" s="687"/>
      <c r="J103" s="321"/>
      <c r="K103" s="686"/>
      <c r="L103" s="686"/>
      <c r="M103" s="686"/>
      <c r="N103" s="686"/>
    </row>
    <row r="104" spans="1:14" ht="16.8">
      <c r="A104" s="129"/>
      <c r="B104" s="659"/>
      <c r="C104" s="659"/>
      <c r="D104" s="659"/>
      <c r="E104" s="532"/>
      <c r="F104" s="321"/>
      <c r="G104" s="321"/>
      <c r="H104" s="321"/>
      <c r="I104" s="687"/>
      <c r="J104" s="321"/>
      <c r="K104" s="686"/>
      <c r="L104" s="686"/>
      <c r="M104" s="686"/>
      <c r="N104" s="686"/>
    </row>
    <row r="105" spans="1:14" ht="16.8">
      <c r="A105" s="129"/>
      <c r="B105" s="659"/>
      <c r="C105" s="659"/>
      <c r="D105" s="659"/>
      <c r="E105" s="532"/>
      <c r="F105" s="321"/>
      <c r="G105" s="321"/>
      <c r="H105" s="321"/>
      <c r="I105" s="687"/>
      <c r="J105" s="321"/>
      <c r="K105" s="686"/>
      <c r="L105" s="686"/>
      <c r="M105" s="686"/>
      <c r="N105" s="686"/>
    </row>
    <row r="106" spans="1:14" ht="16.8">
      <c r="A106" s="129"/>
      <c r="B106" s="659"/>
      <c r="C106" s="659"/>
      <c r="D106" s="659"/>
      <c r="E106" s="532"/>
      <c r="F106" s="321"/>
      <c r="G106" s="321"/>
      <c r="H106" s="321"/>
      <c r="I106" s="687"/>
      <c r="J106" s="321"/>
      <c r="K106" s="686"/>
      <c r="L106" s="686"/>
      <c r="M106" s="686"/>
      <c r="N106" s="686"/>
    </row>
    <row r="107" spans="1:14" ht="16.8">
      <c r="A107" s="129"/>
      <c r="B107" s="659"/>
      <c r="C107" s="659"/>
      <c r="D107" s="659"/>
      <c r="E107" s="532"/>
      <c r="F107" s="321"/>
      <c r="G107" s="321"/>
      <c r="H107" s="321"/>
      <c r="I107" s="687"/>
      <c r="J107" s="321"/>
      <c r="K107" s="686"/>
      <c r="L107" s="686"/>
      <c r="M107" s="686"/>
      <c r="N107" s="686"/>
    </row>
    <row r="108" spans="1:14" ht="16.8">
      <c r="A108" s="129"/>
      <c r="B108" s="659"/>
      <c r="C108" s="659"/>
      <c r="D108" s="659"/>
      <c r="E108" s="532"/>
      <c r="F108" s="321"/>
      <c r="G108" s="321"/>
      <c r="H108" s="321"/>
      <c r="I108" s="687"/>
      <c r="J108" s="321"/>
      <c r="K108" s="686"/>
      <c r="L108" s="686"/>
      <c r="M108" s="686"/>
      <c r="N108" s="686"/>
    </row>
    <row r="109" spans="1:14" ht="16.8">
      <c r="A109" s="129"/>
      <c r="B109" s="659"/>
      <c r="C109" s="659"/>
      <c r="D109" s="659"/>
      <c r="E109" s="532"/>
      <c r="F109" s="321"/>
      <c r="G109" s="321"/>
      <c r="H109" s="321"/>
      <c r="I109" s="687"/>
      <c r="J109" s="321"/>
      <c r="K109" s="686"/>
      <c r="L109" s="686"/>
      <c r="M109" s="686"/>
      <c r="N109" s="686"/>
    </row>
    <row r="110" spans="1:14" ht="16.8">
      <c r="A110" s="129"/>
      <c r="B110" s="659"/>
      <c r="C110" s="659"/>
      <c r="D110" s="659"/>
      <c r="E110" s="532"/>
      <c r="F110" s="321"/>
      <c r="G110" s="321"/>
      <c r="H110" s="321"/>
      <c r="I110" s="687"/>
      <c r="J110" s="321"/>
      <c r="K110" s="686"/>
      <c r="L110" s="686"/>
      <c r="M110" s="686"/>
      <c r="N110" s="686"/>
    </row>
    <row r="111" spans="1:14" ht="16.8">
      <c r="A111" s="129"/>
      <c r="B111" s="659"/>
      <c r="C111" s="659"/>
      <c r="D111" s="659"/>
      <c r="E111" s="532"/>
      <c r="F111" s="321"/>
      <c r="G111" s="321"/>
      <c r="H111" s="321"/>
      <c r="I111" s="687"/>
      <c r="J111" s="321"/>
      <c r="K111" s="686"/>
      <c r="L111" s="686"/>
      <c r="M111" s="686"/>
      <c r="N111" s="686"/>
    </row>
    <row r="112" spans="1:14" ht="16.8">
      <c r="A112" s="129"/>
      <c r="B112" s="659"/>
      <c r="C112" s="659"/>
      <c r="D112" s="659"/>
      <c r="E112" s="532"/>
      <c r="F112" s="321"/>
      <c r="G112" s="321"/>
      <c r="H112" s="321"/>
      <c r="I112" s="687"/>
      <c r="J112" s="321"/>
      <c r="K112" s="686"/>
      <c r="L112" s="686"/>
      <c r="M112" s="686"/>
      <c r="N112" s="686"/>
    </row>
    <row r="113" spans="1:14" ht="16.8">
      <c r="A113" s="129"/>
      <c r="B113" s="659"/>
      <c r="C113" s="659"/>
      <c r="D113" s="659"/>
      <c r="E113" s="532"/>
      <c r="F113" s="321"/>
      <c r="G113" s="321"/>
      <c r="H113" s="321"/>
      <c r="I113" s="687"/>
      <c r="J113" s="321"/>
      <c r="K113" s="686"/>
      <c r="L113" s="686"/>
      <c r="M113" s="686"/>
      <c r="N113" s="686"/>
    </row>
    <row r="114" spans="1:14" ht="16.8">
      <c r="A114" s="129"/>
      <c r="B114" s="659"/>
      <c r="C114" s="659"/>
      <c r="D114" s="659"/>
      <c r="E114" s="532"/>
      <c r="F114" s="321"/>
      <c r="G114" s="321"/>
      <c r="H114" s="321"/>
      <c r="I114" s="687"/>
      <c r="J114" s="321"/>
      <c r="K114" s="686"/>
      <c r="L114" s="686"/>
      <c r="M114" s="686"/>
      <c r="N114" s="686"/>
    </row>
    <row r="115" spans="1:14" ht="16.8">
      <c r="A115" s="129"/>
      <c r="B115" s="659"/>
      <c r="C115" s="659"/>
      <c r="D115" s="659"/>
      <c r="E115" s="532"/>
      <c r="F115" s="321"/>
      <c r="G115" s="321"/>
      <c r="H115" s="321"/>
      <c r="I115" s="687"/>
      <c r="J115" s="321"/>
      <c r="K115" s="686"/>
      <c r="L115" s="686"/>
      <c r="M115" s="686"/>
      <c r="N115" s="686"/>
    </row>
    <row r="116" spans="1:14" ht="16.8">
      <c r="A116" s="129"/>
      <c r="B116" s="659"/>
      <c r="C116" s="659"/>
      <c r="D116" s="659"/>
      <c r="E116" s="532"/>
      <c r="F116" s="321"/>
      <c r="G116" s="321"/>
      <c r="H116" s="321"/>
      <c r="I116" s="687"/>
      <c r="J116" s="321"/>
      <c r="K116" s="686"/>
      <c r="L116" s="686"/>
      <c r="M116" s="686"/>
      <c r="N116" s="686"/>
    </row>
    <row r="117" spans="1:14" ht="16.8">
      <c r="A117" s="129"/>
      <c r="B117" s="659"/>
      <c r="C117" s="659"/>
      <c r="D117" s="659"/>
      <c r="E117" s="532"/>
      <c r="F117" s="321"/>
      <c r="G117" s="321"/>
      <c r="H117" s="321"/>
      <c r="I117" s="687"/>
      <c r="J117" s="321"/>
      <c r="K117" s="686"/>
      <c r="L117" s="686"/>
      <c r="M117" s="686"/>
      <c r="N117" s="686"/>
    </row>
    <row r="118" spans="1:14" ht="16.8">
      <c r="A118" s="129"/>
      <c r="B118" s="659"/>
      <c r="C118" s="659"/>
      <c r="D118" s="659"/>
      <c r="E118" s="532"/>
      <c r="F118" s="321"/>
      <c r="G118" s="321"/>
      <c r="H118" s="321"/>
      <c r="I118" s="687"/>
      <c r="J118" s="321"/>
      <c r="K118" s="686"/>
      <c r="L118" s="686"/>
      <c r="M118" s="686"/>
      <c r="N118" s="686"/>
    </row>
    <row r="119" spans="1:14" ht="16.8">
      <c r="A119" s="129"/>
      <c r="B119" s="659"/>
      <c r="C119" s="659"/>
      <c r="D119" s="659"/>
      <c r="E119" s="532"/>
      <c r="F119" s="321"/>
      <c r="G119" s="321"/>
      <c r="H119" s="321"/>
      <c r="I119" s="687"/>
      <c r="J119" s="321"/>
      <c r="K119" s="686"/>
      <c r="L119" s="686"/>
      <c r="M119" s="686"/>
      <c r="N119" s="686"/>
    </row>
    <row r="120" spans="1:14" ht="16.8">
      <c r="A120" s="129"/>
      <c r="B120" s="659"/>
      <c r="C120" s="659"/>
      <c r="D120" s="659"/>
      <c r="E120" s="532"/>
      <c r="F120" s="321"/>
      <c r="G120" s="321"/>
      <c r="H120" s="321"/>
      <c r="I120" s="687"/>
      <c r="J120" s="321"/>
      <c r="K120" s="686"/>
      <c r="L120" s="686"/>
      <c r="M120" s="686"/>
      <c r="N120" s="686"/>
    </row>
    <row r="121" spans="1:14" ht="16.8">
      <c r="A121" s="129"/>
      <c r="B121" s="659"/>
      <c r="C121" s="659"/>
      <c r="D121" s="659"/>
      <c r="E121" s="532"/>
      <c r="F121" s="321"/>
      <c r="G121" s="321"/>
      <c r="H121" s="321"/>
      <c r="I121" s="687"/>
      <c r="J121" s="321"/>
      <c r="K121" s="686"/>
      <c r="L121" s="686"/>
      <c r="M121" s="686"/>
      <c r="N121" s="686"/>
    </row>
    <row r="122" spans="1:14" ht="16.8">
      <c r="A122" s="129"/>
      <c r="B122" s="659"/>
      <c r="C122" s="659"/>
      <c r="D122" s="659"/>
      <c r="E122" s="532"/>
      <c r="F122" s="321"/>
      <c r="G122" s="321"/>
      <c r="H122" s="321"/>
      <c r="I122" s="687"/>
      <c r="J122" s="321"/>
      <c r="K122" s="686"/>
      <c r="L122" s="686"/>
      <c r="M122" s="686"/>
      <c r="N122" s="686"/>
    </row>
    <row r="123" spans="1:14" ht="16.8">
      <c r="A123" s="129"/>
      <c r="B123" s="659"/>
      <c r="C123" s="659"/>
      <c r="D123" s="659"/>
      <c r="E123" s="532"/>
      <c r="F123" s="321"/>
      <c r="G123" s="321"/>
      <c r="H123" s="321"/>
      <c r="I123" s="687"/>
      <c r="J123" s="321"/>
      <c r="K123" s="686"/>
      <c r="L123" s="686"/>
      <c r="M123" s="686"/>
      <c r="N123" s="686"/>
    </row>
    <row r="124" spans="1:14" ht="16.8">
      <c r="A124" s="129"/>
      <c r="B124" s="659"/>
      <c r="C124" s="659"/>
      <c r="D124" s="659"/>
      <c r="E124" s="532"/>
      <c r="F124" s="321"/>
      <c r="G124" s="321"/>
      <c r="H124" s="321"/>
      <c r="I124" s="687"/>
      <c r="J124" s="321"/>
      <c r="K124" s="686"/>
      <c r="L124" s="686"/>
      <c r="M124" s="686"/>
      <c r="N124" s="686"/>
    </row>
    <row r="125" spans="1:14" ht="16.8">
      <c r="A125" s="129"/>
      <c r="B125" s="659"/>
      <c r="C125" s="659"/>
      <c r="D125" s="659"/>
      <c r="E125" s="532"/>
      <c r="F125" s="321"/>
      <c r="G125" s="321"/>
      <c r="H125" s="321"/>
      <c r="I125" s="687"/>
      <c r="J125" s="321"/>
      <c r="K125" s="686"/>
      <c r="L125" s="686"/>
      <c r="M125" s="686"/>
      <c r="N125" s="686"/>
    </row>
    <row r="126" spans="1:14" ht="16.8">
      <c r="A126" s="129"/>
      <c r="B126" s="659"/>
      <c r="C126" s="659"/>
      <c r="D126" s="659"/>
      <c r="E126" s="532"/>
      <c r="F126" s="321"/>
      <c r="G126" s="321"/>
      <c r="H126" s="321"/>
      <c r="I126" s="687"/>
      <c r="J126" s="321"/>
      <c r="K126" s="686"/>
      <c r="L126" s="686"/>
      <c r="M126" s="686"/>
      <c r="N126" s="686"/>
    </row>
    <row r="127" spans="1:14" ht="16.8">
      <c r="A127" s="129"/>
      <c r="B127" s="659"/>
      <c r="C127" s="659"/>
      <c r="D127" s="659"/>
      <c r="E127" s="532"/>
      <c r="F127" s="321"/>
      <c r="G127" s="321"/>
      <c r="H127" s="321"/>
      <c r="I127" s="687"/>
      <c r="J127" s="321"/>
      <c r="K127" s="686"/>
      <c r="L127" s="686"/>
      <c r="M127" s="686"/>
      <c r="N127" s="686"/>
    </row>
    <row r="128" spans="1:14" ht="16.8">
      <c r="A128" s="129"/>
      <c r="B128" s="659"/>
      <c r="C128" s="659"/>
      <c r="D128" s="659"/>
      <c r="E128" s="532"/>
      <c r="F128" s="321"/>
      <c r="G128" s="321"/>
      <c r="H128" s="321"/>
      <c r="I128" s="687"/>
      <c r="J128" s="321"/>
      <c r="K128" s="686"/>
      <c r="L128" s="686"/>
      <c r="M128" s="686"/>
      <c r="N128" s="686"/>
    </row>
    <row r="129" spans="1:14" ht="16.8">
      <c r="A129" s="129"/>
      <c r="B129" s="659"/>
      <c r="C129" s="659"/>
      <c r="D129" s="659"/>
      <c r="E129" s="532"/>
      <c r="F129" s="321"/>
      <c r="G129" s="321"/>
      <c r="H129" s="321"/>
      <c r="I129" s="687"/>
      <c r="J129" s="321"/>
      <c r="K129" s="686"/>
      <c r="L129" s="686"/>
      <c r="M129" s="686"/>
      <c r="N129" s="686"/>
    </row>
    <row r="130" spans="1:14" ht="16.8">
      <c r="A130" s="129"/>
      <c r="B130" s="659"/>
      <c r="C130" s="659"/>
      <c r="D130" s="659"/>
      <c r="E130" s="532"/>
      <c r="F130" s="321"/>
      <c r="G130" s="321"/>
      <c r="H130" s="321"/>
      <c r="I130" s="687"/>
      <c r="J130" s="321"/>
      <c r="K130" s="686"/>
      <c r="L130" s="686"/>
      <c r="M130" s="686"/>
      <c r="N130" s="686"/>
    </row>
    <row r="131" spans="1:14" ht="16.8">
      <c r="A131" s="129"/>
      <c r="B131" s="659"/>
      <c r="C131" s="659"/>
      <c r="D131" s="659"/>
      <c r="E131" s="532"/>
      <c r="F131" s="321"/>
      <c r="G131" s="321"/>
      <c r="H131" s="321"/>
      <c r="I131" s="687"/>
      <c r="J131" s="321"/>
      <c r="K131" s="686"/>
      <c r="L131" s="686"/>
      <c r="M131" s="686"/>
      <c r="N131" s="686"/>
    </row>
    <row r="132" spans="1:14" ht="16.8">
      <c r="A132" s="129"/>
      <c r="B132" s="659"/>
      <c r="C132" s="659"/>
      <c r="D132" s="659"/>
      <c r="E132" s="532"/>
      <c r="F132" s="321"/>
      <c r="G132" s="321"/>
      <c r="H132" s="321"/>
      <c r="I132" s="687"/>
      <c r="J132" s="321"/>
      <c r="K132" s="686"/>
      <c r="L132" s="686"/>
      <c r="M132" s="686"/>
      <c r="N132" s="686"/>
    </row>
    <row r="133" spans="1:14" ht="16.8">
      <c r="A133" s="129"/>
      <c r="B133" s="659"/>
      <c r="C133" s="659"/>
      <c r="D133" s="659"/>
      <c r="E133" s="532"/>
      <c r="F133" s="321"/>
      <c r="G133" s="321"/>
      <c r="H133" s="321"/>
      <c r="I133" s="687"/>
      <c r="J133" s="321"/>
      <c r="K133" s="686"/>
      <c r="L133" s="686"/>
      <c r="M133" s="686"/>
      <c r="N133" s="686"/>
    </row>
    <row r="134" spans="1:14" ht="16.8">
      <c r="A134" s="129"/>
      <c r="B134" s="659"/>
      <c r="C134" s="659"/>
      <c r="D134" s="659"/>
      <c r="E134" s="532"/>
      <c r="F134" s="321"/>
      <c r="G134" s="321"/>
      <c r="H134" s="321"/>
      <c r="I134" s="687"/>
      <c r="J134" s="321"/>
      <c r="K134" s="686"/>
      <c r="L134" s="686"/>
      <c r="M134" s="686"/>
      <c r="N134" s="686"/>
    </row>
    <row r="135" spans="1:14" ht="16.8">
      <c r="A135" s="129"/>
      <c r="B135" s="659"/>
      <c r="C135" s="659"/>
      <c r="D135" s="659"/>
      <c r="E135" s="532"/>
      <c r="F135" s="321"/>
      <c r="G135" s="321"/>
      <c r="H135" s="321"/>
      <c r="I135" s="687"/>
      <c r="J135" s="321"/>
      <c r="K135" s="686"/>
      <c r="L135" s="686"/>
      <c r="M135" s="686"/>
      <c r="N135" s="686"/>
    </row>
    <row r="136" spans="1:14" ht="16.8">
      <c r="A136" s="129"/>
      <c r="B136" s="659"/>
      <c r="C136" s="659"/>
      <c r="D136" s="659"/>
      <c r="E136" s="532"/>
      <c r="F136" s="321"/>
      <c r="G136" s="321"/>
      <c r="H136" s="321"/>
      <c r="I136" s="687"/>
      <c r="J136" s="321"/>
      <c r="K136" s="686"/>
      <c r="L136" s="686"/>
      <c r="M136" s="686"/>
      <c r="N136" s="686"/>
    </row>
    <row r="137" spans="1:14" ht="16.8">
      <c r="A137" s="129"/>
      <c r="B137" s="659"/>
      <c r="C137" s="659"/>
      <c r="D137" s="659"/>
      <c r="E137" s="532"/>
      <c r="F137" s="321"/>
      <c r="G137" s="321"/>
      <c r="H137" s="321"/>
      <c r="I137" s="687"/>
      <c r="J137" s="321"/>
      <c r="K137" s="686"/>
      <c r="L137" s="686"/>
      <c r="M137" s="686"/>
      <c r="N137" s="686"/>
    </row>
    <row r="138" spans="1:14" ht="16.8">
      <c r="A138" s="129"/>
      <c r="B138" s="659"/>
      <c r="C138" s="659"/>
      <c r="D138" s="659"/>
      <c r="E138" s="532"/>
      <c r="F138" s="321"/>
      <c r="G138" s="321"/>
      <c r="H138" s="321"/>
      <c r="I138" s="687"/>
      <c r="J138" s="321"/>
      <c r="K138" s="686"/>
      <c r="L138" s="686"/>
      <c r="M138" s="686"/>
      <c r="N138" s="686"/>
    </row>
    <row r="139" spans="1:14" ht="16.8">
      <c r="A139" s="129"/>
      <c r="B139" s="659"/>
      <c r="C139" s="659"/>
      <c r="D139" s="659"/>
      <c r="E139" s="532"/>
      <c r="F139" s="321"/>
      <c r="G139" s="321"/>
      <c r="H139" s="321"/>
      <c r="I139" s="687"/>
      <c r="J139" s="321"/>
      <c r="K139" s="686"/>
      <c r="L139" s="686"/>
      <c r="M139" s="686"/>
      <c r="N139" s="686"/>
    </row>
    <row r="140" spans="1:14" ht="16.8">
      <c r="A140" s="129"/>
      <c r="B140" s="659"/>
      <c r="C140" s="659"/>
      <c r="D140" s="659"/>
      <c r="E140" s="532"/>
      <c r="F140" s="321"/>
      <c r="G140" s="321"/>
      <c r="H140" s="321"/>
      <c r="I140" s="687"/>
      <c r="J140" s="321"/>
      <c r="K140" s="686"/>
      <c r="L140" s="686"/>
      <c r="M140" s="686"/>
      <c r="N140" s="686"/>
    </row>
    <row r="141" spans="1:14" ht="16.8">
      <c r="A141" s="129"/>
      <c r="B141" s="659"/>
      <c r="C141" s="659"/>
      <c r="D141" s="659"/>
      <c r="E141" s="532"/>
      <c r="F141" s="321"/>
      <c r="G141" s="321"/>
      <c r="H141" s="321"/>
      <c r="I141" s="687"/>
      <c r="J141" s="321"/>
      <c r="K141" s="686"/>
      <c r="L141" s="686"/>
      <c r="M141" s="686"/>
      <c r="N141" s="686"/>
    </row>
    <row r="142" spans="1:14" ht="16.8">
      <c r="A142" s="129"/>
      <c r="B142" s="659"/>
      <c r="C142" s="659"/>
      <c r="D142" s="659"/>
      <c r="E142" s="532"/>
      <c r="F142" s="321"/>
      <c r="G142" s="321"/>
      <c r="H142" s="321"/>
      <c r="I142" s="687"/>
      <c r="J142" s="321"/>
      <c r="K142" s="686"/>
      <c r="L142" s="686"/>
      <c r="M142" s="686"/>
      <c r="N142" s="686"/>
    </row>
    <row r="143" spans="1:14" ht="16.8">
      <c r="A143" s="129"/>
      <c r="B143" s="659"/>
      <c r="C143" s="659"/>
      <c r="D143" s="659"/>
      <c r="E143" s="532"/>
      <c r="F143" s="321"/>
      <c r="G143" s="321"/>
      <c r="H143" s="321"/>
      <c r="I143" s="687"/>
      <c r="J143" s="321"/>
      <c r="K143" s="686"/>
      <c r="L143" s="686"/>
      <c r="M143" s="686"/>
      <c r="N143" s="686"/>
    </row>
    <row r="144" spans="1:14" ht="16.8">
      <c r="A144" s="129"/>
      <c r="B144" s="659"/>
      <c r="C144" s="659"/>
      <c r="D144" s="659"/>
      <c r="E144" s="532"/>
      <c r="F144" s="321"/>
      <c r="G144" s="321"/>
      <c r="H144" s="321"/>
      <c r="I144" s="687"/>
      <c r="J144" s="321"/>
      <c r="K144" s="686"/>
      <c r="L144" s="686"/>
      <c r="M144" s="686"/>
      <c r="N144" s="686"/>
    </row>
    <row r="145" spans="1:14" ht="16.8">
      <c r="A145" s="129"/>
      <c r="B145" s="659"/>
      <c r="C145" s="659"/>
      <c r="D145" s="659"/>
      <c r="E145" s="532"/>
      <c r="F145" s="321"/>
      <c r="G145" s="321"/>
      <c r="H145" s="321"/>
      <c r="I145" s="687"/>
      <c r="J145" s="321"/>
      <c r="K145" s="686"/>
      <c r="L145" s="686"/>
      <c r="M145" s="686"/>
      <c r="N145" s="686"/>
    </row>
    <row r="146" spans="1:14" ht="16.8">
      <c r="A146" s="129"/>
      <c r="B146" s="659"/>
      <c r="C146" s="659"/>
      <c r="D146" s="659"/>
      <c r="E146" s="532"/>
      <c r="F146" s="321"/>
      <c r="G146" s="321"/>
      <c r="H146" s="321"/>
      <c r="I146" s="687"/>
      <c r="J146" s="321"/>
      <c r="K146" s="686"/>
      <c r="L146" s="686"/>
      <c r="M146" s="686"/>
      <c r="N146" s="686"/>
    </row>
    <row r="147" spans="1:14" ht="16.8">
      <c r="A147" s="129"/>
      <c r="B147" s="659"/>
      <c r="C147" s="659"/>
      <c r="D147" s="659"/>
      <c r="E147" s="532"/>
      <c r="F147" s="321"/>
      <c r="G147" s="321"/>
      <c r="H147" s="321"/>
      <c r="I147" s="687"/>
      <c r="J147" s="321"/>
      <c r="K147" s="686"/>
      <c r="L147" s="686"/>
      <c r="M147" s="686"/>
      <c r="N147" s="686"/>
    </row>
    <row r="148" spans="1:14" ht="16.8">
      <c r="A148" s="129"/>
      <c r="B148" s="659"/>
      <c r="C148" s="659"/>
      <c r="D148" s="659"/>
      <c r="E148" s="532"/>
      <c r="F148" s="321"/>
      <c r="G148" s="321"/>
      <c r="H148" s="321"/>
      <c r="I148" s="687"/>
      <c r="J148" s="321"/>
      <c r="K148" s="686"/>
      <c r="L148" s="686"/>
      <c r="M148" s="686"/>
      <c r="N148" s="686"/>
    </row>
    <row r="149" spans="1:14" ht="16.8">
      <c r="A149" s="129"/>
      <c r="B149" s="659"/>
      <c r="C149" s="659"/>
      <c r="D149" s="659"/>
      <c r="E149" s="532"/>
      <c r="F149" s="321"/>
      <c r="G149" s="321"/>
      <c r="H149" s="321"/>
      <c r="I149" s="687"/>
      <c r="J149" s="321"/>
      <c r="K149" s="686"/>
      <c r="L149" s="686"/>
      <c r="M149" s="686"/>
      <c r="N149" s="686"/>
    </row>
    <row r="150" spans="1:14" ht="16.8">
      <c r="A150" s="129"/>
      <c r="B150" s="659"/>
      <c r="C150" s="659"/>
      <c r="D150" s="659"/>
      <c r="E150" s="532"/>
      <c r="F150" s="321"/>
      <c r="G150" s="321"/>
      <c r="H150" s="321"/>
      <c r="I150" s="687"/>
      <c r="J150" s="321"/>
      <c r="K150" s="686"/>
      <c r="L150" s="686"/>
      <c r="M150" s="686"/>
      <c r="N150" s="686"/>
    </row>
    <row r="151" spans="1:14" ht="16.8">
      <c r="A151" s="129"/>
      <c r="B151" s="659"/>
      <c r="C151" s="659"/>
      <c r="D151" s="659"/>
      <c r="E151" s="532"/>
      <c r="F151" s="321"/>
      <c r="G151" s="321"/>
      <c r="H151" s="321"/>
      <c r="I151" s="687"/>
      <c r="J151" s="321"/>
      <c r="K151" s="686"/>
      <c r="L151" s="686"/>
      <c r="M151" s="686"/>
      <c r="N151" s="686"/>
    </row>
    <row r="152" spans="1:14" ht="16.8">
      <c r="A152" s="129"/>
      <c r="B152" s="659"/>
      <c r="C152" s="659"/>
      <c r="D152" s="659"/>
      <c r="E152" s="532"/>
      <c r="F152" s="321"/>
      <c r="G152" s="321"/>
      <c r="H152" s="321"/>
      <c r="I152" s="687"/>
      <c r="J152" s="321"/>
      <c r="K152" s="686"/>
      <c r="L152" s="686"/>
      <c r="M152" s="686"/>
      <c r="N152" s="686"/>
    </row>
    <row r="153" spans="1:14" ht="16.8">
      <c r="A153" s="129"/>
      <c r="B153" s="659"/>
      <c r="C153" s="659"/>
      <c r="D153" s="659"/>
      <c r="E153" s="532"/>
      <c r="F153" s="321"/>
      <c r="G153" s="321"/>
      <c r="H153" s="321"/>
      <c r="I153" s="687"/>
      <c r="J153" s="321"/>
      <c r="K153" s="686"/>
      <c r="L153" s="686"/>
      <c r="M153" s="686"/>
      <c r="N153" s="686"/>
    </row>
    <row r="154" spans="1:14">
      <c r="K154" s="371"/>
      <c r="L154" s="371"/>
      <c r="M154" s="371"/>
      <c r="N154" s="371"/>
    </row>
    <row r="155" spans="1:14">
      <c r="K155" s="371"/>
      <c r="L155" s="371"/>
      <c r="M155" s="371"/>
      <c r="N155" s="371"/>
    </row>
    <row r="156" spans="1:14">
      <c r="K156" s="371"/>
      <c r="L156" s="371"/>
      <c r="M156" s="371"/>
      <c r="N156" s="371"/>
    </row>
    <row r="157" spans="1:14">
      <c r="K157" s="371"/>
      <c r="L157" s="371"/>
      <c r="M157" s="371"/>
      <c r="N157" s="371"/>
    </row>
    <row r="158" spans="1:14">
      <c r="K158" s="371"/>
      <c r="L158" s="371"/>
      <c r="M158" s="371"/>
      <c r="N158" s="371"/>
    </row>
    <row r="159" spans="1:14">
      <c r="K159" s="371"/>
      <c r="L159" s="371"/>
      <c r="M159" s="371"/>
      <c r="N159" s="371"/>
    </row>
    <row r="160" spans="1:14">
      <c r="K160" s="371"/>
      <c r="L160" s="371"/>
      <c r="M160" s="371"/>
      <c r="N160" s="371"/>
    </row>
    <row r="161" spans="11:14">
      <c r="K161" s="371"/>
      <c r="L161" s="371"/>
      <c r="M161" s="371"/>
      <c r="N161" s="37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面面俱到</vt:lpstr>
      <vt:lpstr>備註</vt:lpstr>
      <vt:lpstr>台航</vt:lpstr>
      <vt:lpstr>台泥</vt:lpstr>
      <vt:lpstr>國碩</vt:lpstr>
      <vt:lpstr>仁寶</vt:lpstr>
      <vt:lpstr>旺宏</vt:lpstr>
      <vt:lpstr>0056</vt:lpstr>
      <vt:lpstr>鴻海</vt:lpstr>
      <vt:lpstr>兆赫</vt:lpstr>
      <vt:lpstr>東和鋼鐵</vt:lpstr>
      <vt:lpstr>松瑞藥</vt:lpstr>
      <vt:lpstr>群益證</vt:lpstr>
      <vt:lpstr>國票金</vt:lpstr>
      <vt:lpstr>達欣工</vt:lpstr>
      <vt:lpstr>聯強</vt:lpstr>
      <vt:lpstr>永豐餘</vt:lpstr>
      <vt:lpstr>至聖</vt:lpstr>
      <vt:lpstr>彩晶</vt:lpstr>
      <vt:lpstr>南僑</vt:lpstr>
      <vt:lpstr>表格</vt:lpstr>
      <vt:lpstr>殖利率</vt:lpstr>
      <vt:lpstr>指標</vt:lpstr>
      <vt:lpstr>889</vt:lpstr>
      <vt:lpstr>合資</vt:lpstr>
      <vt:lpstr>合資印</vt:lpstr>
      <vt:lpstr>金融殖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DS_WORK</dc:creator>
  <cp:lastModifiedBy>DS_WORK</cp:lastModifiedBy>
  <cp:lastPrinted>2021-12-26T03:28:50Z</cp:lastPrinted>
  <dcterms:created xsi:type="dcterms:W3CDTF">2020-11-08T08:16:50Z</dcterms:created>
  <dcterms:modified xsi:type="dcterms:W3CDTF">2021-12-26T03:29:58Z</dcterms:modified>
</cp:coreProperties>
</file>